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570" windowHeight="5835"/>
  </bookViews>
  <sheets>
    <sheet name="Appendix B Response Workbook" sheetId="2" r:id="rId1"/>
    <sheet name="Lead Time Items" sheetId="5" r:id="rId2"/>
    <sheet name="Sheet1" sheetId="3" state="hidden" r:id="rId3"/>
  </sheets>
  <definedNames>
    <definedName name="_xlnm.Print_Area" localSheetId="0">'Appendix B Response Workbook'!$A$1:$T$39</definedName>
    <definedName name="_xlnm.Print_Titles" localSheetId="0">'Appendix B Response Workbook'!$5:$5</definedName>
  </definedNames>
  <calcPr calcId="145621"/>
</workbook>
</file>

<file path=xl/calcChain.xml><?xml version="1.0" encoding="utf-8"?>
<calcChain xmlns="http://schemas.openxmlformats.org/spreadsheetml/2006/main">
  <c r="B2" i="5" l="1"/>
  <c r="C9" i="5"/>
  <c r="C8" i="5"/>
  <c r="C7" i="5"/>
  <c r="C6" i="5"/>
  <c r="I6" i="2" l="1"/>
  <c r="M6" i="2" s="1"/>
  <c r="N6" i="2" s="1"/>
  <c r="I7" i="2"/>
  <c r="M7" i="2" s="1"/>
  <c r="N7" i="2" s="1"/>
  <c r="I8" i="2"/>
  <c r="M8" i="2" s="1"/>
  <c r="I9" i="2"/>
  <c r="M9" i="2" s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K6" i="2"/>
  <c r="K7" i="2"/>
  <c r="K8" i="2"/>
  <c r="K9" i="2"/>
  <c r="N8" i="2" l="1"/>
  <c r="O8" i="2" s="1"/>
  <c r="P8" i="2" s="1"/>
  <c r="Q8" i="2" s="1"/>
  <c r="R8" i="2" s="1"/>
  <c r="O7" i="2"/>
  <c r="P7" i="2" s="1"/>
  <c r="Q7" i="2" s="1"/>
  <c r="R7" i="2" s="1"/>
  <c r="N9" i="2"/>
  <c r="O9" i="2" s="1"/>
  <c r="P9" i="2" s="1"/>
  <c r="Q9" i="2" s="1"/>
  <c r="R9" i="2" s="1"/>
  <c r="O6" i="2"/>
  <c r="P6" i="2" s="1"/>
  <c r="Q6" i="2" s="1"/>
  <c r="R6" i="2" s="1"/>
  <c r="M13" i="2" l="1"/>
  <c r="M17" i="2"/>
  <c r="M21" i="2"/>
  <c r="M25" i="2"/>
  <c r="M29" i="2"/>
  <c r="M33" i="2"/>
  <c r="M37" i="2"/>
  <c r="M10" i="2"/>
  <c r="M11" i="2"/>
  <c r="M12" i="2"/>
  <c r="M14" i="2"/>
  <c r="M15" i="2"/>
  <c r="M16" i="2"/>
  <c r="M18" i="2"/>
  <c r="M19" i="2"/>
  <c r="M20" i="2"/>
  <c r="M22" i="2"/>
  <c r="M23" i="2"/>
  <c r="M24" i="2"/>
  <c r="M26" i="2"/>
  <c r="M27" i="2"/>
  <c r="M28" i="2"/>
  <c r="M30" i="2"/>
  <c r="M31" i="2"/>
  <c r="M32" i="2"/>
  <c r="M34" i="2"/>
  <c r="N34" i="2" s="1"/>
  <c r="M35" i="2"/>
  <c r="M36" i="2"/>
  <c r="M38" i="2"/>
  <c r="N24" i="2" l="1"/>
  <c r="O24" i="2" s="1"/>
  <c r="P24" i="2" s="1"/>
  <c r="Q24" i="2" s="1"/>
  <c r="N12" i="2"/>
  <c r="O12" i="2" s="1"/>
  <c r="P12" i="2" s="1"/>
  <c r="Q12" i="2" s="1"/>
  <c r="N38" i="2"/>
  <c r="O38" i="2" s="1"/>
  <c r="P38" i="2" s="1"/>
  <c r="Q38" i="2" s="1"/>
  <c r="N30" i="2"/>
  <c r="O30" i="2" s="1"/>
  <c r="P30" i="2" s="1"/>
  <c r="Q30" i="2" s="1"/>
  <c r="N18" i="2"/>
  <c r="O18" i="2" s="1"/>
  <c r="P18" i="2" s="1"/>
  <c r="Q18" i="2" s="1"/>
  <c r="N25" i="2"/>
  <c r="O25" i="2" s="1"/>
  <c r="P25" i="2" s="1"/>
  <c r="Q25" i="2" s="1"/>
  <c r="N36" i="2"/>
  <c r="O36" i="2" s="1"/>
  <c r="P36" i="2" s="1"/>
  <c r="Q36" i="2" s="1"/>
  <c r="N28" i="2"/>
  <c r="O28" i="2" s="1"/>
  <c r="P28" i="2" s="1"/>
  <c r="Q28" i="2" s="1"/>
  <c r="N37" i="2"/>
  <c r="O37" i="2" s="1"/>
  <c r="P37" i="2" s="1"/>
  <c r="Q37" i="2" s="1"/>
  <c r="N21" i="2"/>
  <c r="O21" i="2" s="1"/>
  <c r="P21" i="2" s="1"/>
  <c r="Q21" i="2" s="1"/>
  <c r="N35" i="2"/>
  <c r="O35" i="2" s="1"/>
  <c r="P35" i="2" s="1"/>
  <c r="Q35" i="2" s="1"/>
  <c r="N31" i="2"/>
  <c r="O31" i="2" s="1"/>
  <c r="P31" i="2" s="1"/>
  <c r="Q31" i="2" s="1"/>
  <c r="N27" i="2"/>
  <c r="O27" i="2" s="1"/>
  <c r="P27" i="2" s="1"/>
  <c r="Q27" i="2" s="1"/>
  <c r="N23" i="2"/>
  <c r="O23" i="2" s="1"/>
  <c r="P23" i="2" s="1"/>
  <c r="Q23" i="2" s="1"/>
  <c r="N19" i="2"/>
  <c r="O19" i="2" s="1"/>
  <c r="P19" i="2" s="1"/>
  <c r="Q19" i="2" s="1"/>
  <c r="N15" i="2"/>
  <c r="O15" i="2" s="1"/>
  <c r="P15" i="2" s="1"/>
  <c r="Q15" i="2" s="1"/>
  <c r="N11" i="2"/>
  <c r="O11" i="2" s="1"/>
  <c r="P11" i="2" s="1"/>
  <c r="Q11" i="2" s="1"/>
  <c r="N33" i="2"/>
  <c r="O33" i="2" s="1"/>
  <c r="P33" i="2" s="1"/>
  <c r="Q33" i="2" s="1"/>
  <c r="N17" i="2"/>
  <c r="O17" i="2" s="1"/>
  <c r="P17" i="2" s="1"/>
  <c r="Q17" i="2" s="1"/>
  <c r="N32" i="2"/>
  <c r="O32" i="2" s="1"/>
  <c r="P32" i="2" s="1"/>
  <c r="Q32" i="2" s="1"/>
  <c r="N20" i="2"/>
  <c r="O20" i="2" s="1"/>
  <c r="P20" i="2" s="1"/>
  <c r="Q20" i="2" s="1"/>
  <c r="N16" i="2"/>
  <c r="O16" i="2" s="1"/>
  <c r="P16" i="2" s="1"/>
  <c r="Q16" i="2" s="1"/>
  <c r="O34" i="2"/>
  <c r="P34" i="2" s="1"/>
  <c r="Q34" i="2" s="1"/>
  <c r="N26" i="2"/>
  <c r="O26" i="2" s="1"/>
  <c r="P26" i="2" s="1"/>
  <c r="Q26" i="2" s="1"/>
  <c r="N22" i="2"/>
  <c r="O22" i="2" s="1"/>
  <c r="P22" i="2" s="1"/>
  <c r="Q22" i="2" s="1"/>
  <c r="N14" i="2"/>
  <c r="O14" i="2" s="1"/>
  <c r="P14" i="2" s="1"/>
  <c r="Q14" i="2" s="1"/>
  <c r="N10" i="2"/>
  <c r="O10" i="2" s="1"/>
  <c r="P10" i="2" s="1"/>
  <c r="Q10" i="2" s="1"/>
  <c r="N13" i="2"/>
  <c r="O13" i="2" s="1"/>
  <c r="P13" i="2" s="1"/>
  <c r="Q13" i="2" s="1"/>
  <c r="N29" i="2"/>
  <c r="O29" i="2" s="1"/>
  <c r="P29" i="2" s="1"/>
  <c r="Q29" i="2" s="1"/>
  <c r="K10" i="2" l="1"/>
  <c r="K11" i="2"/>
  <c r="R11" i="2" s="1"/>
  <c r="K12" i="2"/>
  <c r="R12" i="2" s="1"/>
  <c r="K13" i="2"/>
  <c r="R13" i="2" s="1"/>
  <c r="K14" i="2"/>
  <c r="R14" i="2" s="1"/>
  <c r="K15" i="2"/>
  <c r="R15" i="2" s="1"/>
  <c r="K16" i="2"/>
  <c r="R16" i="2" s="1"/>
  <c r="K17" i="2"/>
  <c r="R17" i="2" s="1"/>
  <c r="K18" i="2"/>
  <c r="R18" i="2" s="1"/>
  <c r="K19" i="2"/>
  <c r="R19" i="2" s="1"/>
  <c r="K20" i="2"/>
  <c r="R20" i="2" s="1"/>
  <c r="K21" i="2"/>
  <c r="R21" i="2" s="1"/>
  <c r="K22" i="2"/>
  <c r="R22" i="2" s="1"/>
  <c r="K23" i="2"/>
  <c r="R23" i="2" s="1"/>
  <c r="K24" i="2"/>
  <c r="R24" i="2" s="1"/>
  <c r="K25" i="2"/>
  <c r="R25" i="2" s="1"/>
  <c r="K26" i="2"/>
  <c r="R26" i="2" s="1"/>
  <c r="K27" i="2"/>
  <c r="R27" i="2" s="1"/>
  <c r="K28" i="2"/>
  <c r="R28" i="2" s="1"/>
  <c r="K29" i="2"/>
  <c r="R29" i="2" s="1"/>
  <c r="K30" i="2"/>
  <c r="R30" i="2" s="1"/>
  <c r="K31" i="2"/>
  <c r="R31" i="2" s="1"/>
  <c r="K32" i="2"/>
  <c r="R32" i="2" s="1"/>
  <c r="K33" i="2"/>
  <c r="R33" i="2" s="1"/>
  <c r="K34" i="2"/>
  <c r="R34" i="2" s="1"/>
  <c r="K35" i="2"/>
  <c r="R35" i="2" s="1"/>
  <c r="K36" i="2"/>
  <c r="R36" i="2" s="1"/>
  <c r="K37" i="2"/>
  <c r="R37" i="2" s="1"/>
  <c r="K38" i="2"/>
  <c r="R38" i="2" s="1"/>
  <c r="K39" i="2" l="1"/>
  <c r="R10" i="2"/>
  <c r="R39" i="2" s="1"/>
</calcChain>
</file>

<file path=xl/sharedStrings.xml><?xml version="1.0" encoding="utf-8"?>
<sst xmlns="http://schemas.openxmlformats.org/spreadsheetml/2006/main" count="353" uniqueCount="221">
  <si>
    <t>UOM Code</t>
  </si>
  <si>
    <t>CSC Stores</t>
  </si>
  <si>
    <t>EA</t>
  </si>
  <si>
    <t>JEA Item Id</t>
  </si>
  <si>
    <t>Item Description</t>
  </si>
  <si>
    <t>Approved Manufacturers</t>
  </si>
  <si>
    <t>Approved MFG Part Number</t>
  </si>
  <si>
    <t>Quoted MPNs</t>
  </si>
  <si>
    <t>Unit Price</t>
  </si>
  <si>
    <t>Bid Price</t>
  </si>
  <si>
    <t>Lead Time: 
In Calendar Days After Receipt of Order</t>
  </si>
  <si>
    <t>Comments</t>
  </si>
  <si>
    <t>Standard Order Quantities
 (if applicable)</t>
  </si>
  <si>
    <t>Estimated 5 Year Usage</t>
  </si>
  <si>
    <t>MINIMUM</t>
  </si>
  <si>
    <t>Minimum plus safety stock</t>
  </si>
  <si>
    <t>Minimum Quantity on Hand</t>
  </si>
  <si>
    <t>Total Cost required on hand to cover Average Usage</t>
  </si>
  <si>
    <t>Carrying Cost for Minimum On Hand Quantity Based on Usage</t>
  </si>
  <si>
    <t>Quotation of Rate + Carrying Cost</t>
  </si>
  <si>
    <t>Daily Usage</t>
  </si>
  <si>
    <t>TOTAL BID - TRANSFER TO APPENDIX B RESPONSE FORM PAGE 1</t>
  </si>
  <si>
    <t>Item</t>
  </si>
  <si>
    <t>Description</t>
  </si>
  <si>
    <t>Evaluation Criteria</t>
  </si>
  <si>
    <t>Delivery of specified items is 7 days or less.
(25 points)</t>
  </si>
  <si>
    <t>Lead Time from Response Workbook</t>
  </si>
  <si>
    <t>Warehouse Location</t>
  </si>
  <si>
    <t>Delivery of specified items is 14 days or less.
(15 Points)</t>
  </si>
  <si>
    <t>Delivery of specified items is 28 days or less.
(12 Points)</t>
  </si>
  <si>
    <t>Delivery of specified items is 45 days or less
(8 Points)</t>
  </si>
  <si>
    <t>Delivery of specified items is &gt; 45 days
(0 Points)</t>
  </si>
  <si>
    <t>ANCBA002</t>
  </si>
  <si>
    <t>DEKALB CONCRETE PRODUCTS INC.  DK133250</t>
  </si>
  <si>
    <t>LINDSAY/SOUTHERN PRE-CAST  ANC BA 2</t>
  </si>
  <si>
    <t>OLDCASTLE  9AB056092</t>
  </si>
  <si>
    <t>ANCBA007</t>
  </si>
  <si>
    <t>ACCORD INDUSTRIES  861-BASE-204</t>
  </si>
  <si>
    <t>LINDSAY/SOUTHERN PRE-CAST  SPI20DIAX4</t>
  </si>
  <si>
    <t>BOXSP002</t>
  </si>
  <si>
    <t>LINDSAY/SOUTHERN PRE-CAST  9600081 SEE SPEC  DMD-69</t>
  </si>
  <si>
    <t>BOXSP004</t>
  </si>
  <si>
    <t>CHRISTY  JX-G8-BOX-G5C-ELECTRIC</t>
  </si>
  <si>
    <t>COVMA001</t>
  </si>
  <si>
    <t>C.I. CAPPS CO. INC.  A10006</t>
  </si>
  <si>
    <t>CAPPS, SUTTON INC.  10006-LC</t>
  </si>
  <si>
    <t>EAST JORDAN  47070121</t>
  </si>
  <si>
    <t>NEENAH  R-1637</t>
  </si>
  <si>
    <t>RUSSELL PIPE AND FOUNDRY CO. I  M-561R COVER</t>
  </si>
  <si>
    <t>U.S. FOUNDRY  USF-CL</t>
  </si>
  <si>
    <t>FRAMC001</t>
  </si>
  <si>
    <t>C.I. CAPPS CO. INC.  A-1006</t>
  </si>
  <si>
    <t>CAPPS, SUTTON INC.  1006-F</t>
  </si>
  <si>
    <t>EAST JORDAN  47070111</t>
  </si>
  <si>
    <t>RUSSELL PIPE AND FOUNDRY CO. I  M-561 FRAME</t>
  </si>
  <si>
    <t>U.S. FOUNDRY  USF-106</t>
  </si>
  <si>
    <t>MANER001</t>
  </si>
  <si>
    <t>DEKALB CONCRETE PRODUCTS INC.  DK2415</t>
  </si>
  <si>
    <t>LINDSAY/SOUTHERN PRE-CAST  9600088-6"</t>
  </si>
  <si>
    <t>OLDCASTLE  360006092</t>
  </si>
  <si>
    <t>MANER002</t>
  </si>
  <si>
    <t>DEKALB CONCRETE PRODUCTS INC.  DK2417</t>
  </si>
  <si>
    <t>LINDSAY/SOUTHERN PRE-CAST  9600088-9"</t>
  </si>
  <si>
    <t>OLDCASTLE  360009092</t>
  </si>
  <si>
    <t>MANER003</t>
  </si>
  <si>
    <t>DEKALB CONCRETE PRODUCTS INC.  DK2422</t>
  </si>
  <si>
    <t>LINDSAY/SOUTHERN PRE-CAST  9600088-15"</t>
  </si>
  <si>
    <t>OLDCASTLE  360015092</t>
  </si>
  <si>
    <t>MANHO001</t>
  </si>
  <si>
    <t>DEKALB CONCRETE PRODUCTS INC.  DK466</t>
  </si>
  <si>
    <t>HANSON PRECAST  PER SPECIFICATION</t>
  </si>
  <si>
    <t>LINDSAY/SOUTHERN PRE-CAST  90600071</t>
  </si>
  <si>
    <t>OLDCASTLE  460050092</t>
  </si>
  <si>
    <t>MANHO002</t>
  </si>
  <si>
    <t>DEKALB CONCRETE PRODUCTS INC.  DK6127 (SEE SPECIFICATION)</t>
  </si>
  <si>
    <t>LINDSAY/SOUTHERN PRE-CAST  9600072 (SEE SPECIFICATION)</t>
  </si>
  <si>
    <t>OLDCASTLE  612008492</t>
  </si>
  <si>
    <t>MANHO003</t>
  </si>
  <si>
    <t>DEKALB CONCRETE PRODUCTS INC.  DK8127</t>
  </si>
  <si>
    <t>LINDSAY/SOUTHERN PRE-CAST  9600073</t>
  </si>
  <si>
    <t>OLDCASTLE  812008492</t>
  </si>
  <si>
    <t>MANHO006</t>
  </si>
  <si>
    <t>DEKALB CONCRETE PRODUCTS INC.  DK1815</t>
  </si>
  <si>
    <t>LINDSAY/SOUTHERN PRE-CAST  9600087</t>
  </si>
  <si>
    <t>OLDCASTLE  690010092</t>
  </si>
  <si>
    <t>MANHO009</t>
  </si>
  <si>
    <t>LINDSAY/SOUTHERN PRE-CAST  PER JEA SPECIFICATION</t>
  </si>
  <si>
    <t>MHLAA004</t>
  </si>
  <si>
    <t>HANSON PIPE  BY DESCRIPTION</t>
  </si>
  <si>
    <t>STANDARD PRECAST  BY DESCRIPTION</t>
  </si>
  <si>
    <t>MHLAA050</t>
  </si>
  <si>
    <t xml:space="preserve">  </t>
  </si>
  <si>
    <t>MHLAA070</t>
  </si>
  <si>
    <t>MHLAA080</t>
  </si>
  <si>
    <t>MHLAA270</t>
  </si>
  <si>
    <t>MHLAA280</t>
  </si>
  <si>
    <t>MHLAA293</t>
  </si>
  <si>
    <t>MHLAA325</t>
  </si>
  <si>
    <t>MHLAA340</t>
  </si>
  <si>
    <t>PADCO001</t>
  </si>
  <si>
    <t>DEKALB CONCRETE PRODUCTS INC.  DK54434 (SEE SPECIFICATION)</t>
  </si>
  <si>
    <t>LINDSAY/SOUTHERN PRE-CAST  9600075 (SEE SPECIFICATION)</t>
  </si>
  <si>
    <t>OLDCASTLE  9PD009292</t>
  </si>
  <si>
    <t xml:space="preserve">  TP4356-4</t>
  </si>
  <si>
    <t>RAILROAD CONCRETE CROSSTIE COR  RCCC#S1 (SEE SPECIFICATION)</t>
  </si>
  <si>
    <t>PADCO003</t>
  </si>
  <si>
    <t>DEKALB CONCRETE PRODUCTS INC.  DK86546 (SEE SPECIFICATION)</t>
  </si>
  <si>
    <t>LINDSAY/SOUTHERN PRE-CAST  9600077 (SEE SPECIFICATION)</t>
  </si>
  <si>
    <t>OLDCASTLE  9PD034292</t>
  </si>
  <si>
    <t>PADCO006</t>
  </si>
  <si>
    <t>LINDSAY/SOUTHERN PRE-CAST  9600080 (SEE SPECIFICATION)</t>
  </si>
  <si>
    <t>OLDCASTLE  9PD052192</t>
  </si>
  <si>
    <t>RAILROAD CONCRETE CROSSTIE COR  RCCC#2 (SEE SPECIFICATION)</t>
  </si>
  <si>
    <t>PADCO007</t>
  </si>
  <si>
    <t>LINDSAY/SOUTHERN PRE-CAST  JEA7296 (SEE SPECIFICATION)</t>
  </si>
  <si>
    <t>OLDCASTLE  242729610</t>
  </si>
  <si>
    <t>PADCO008</t>
  </si>
  <si>
    <t>LINDSAY/SOUTHERN PRE-CAST  JEA9696 (SEE SPECIFICATION)</t>
  </si>
  <si>
    <t>OLDCASTLE  044150</t>
  </si>
  <si>
    <t>PEDSE100</t>
  </si>
  <si>
    <t>RAILROAD CONCRETE CROSSTIE COR  RCC P-1</t>
  </si>
  <si>
    <t>LINDSAY/SOUTHERN PRE-CAST  JEAPEDSP</t>
  </si>
  <si>
    <t>OLDCASTLE  9PD000592</t>
  </si>
  <si>
    <t>PITME001</t>
  </si>
  <si>
    <t>DEKALB CONCRETE PRODUCTS INC.  DK848440 (SEE SPECIFICATION)</t>
  </si>
  <si>
    <t>LINDSAY/SOUTHERN PRE-CAST  9600084(SEE SPECIFICATION)</t>
  </si>
  <si>
    <t>OLDCASTLE  660001892</t>
  </si>
  <si>
    <t>PITME003</t>
  </si>
  <si>
    <t>DEKALB CONCRETE PRODUCTS INC.  DK486440 (SEE SPECIFICATION)</t>
  </si>
  <si>
    <t>LINDSAY/SOUTHERN PRE-CAST  9600085 (SEE SPECIFICATION)</t>
  </si>
  <si>
    <t>OLDCASTLE  340017892</t>
  </si>
  <si>
    <t>PITME004</t>
  </si>
  <si>
    <t>DEKALB CONCRETE PRODUCTS INC.  365640 (SEE SPECIFICATION)</t>
  </si>
  <si>
    <t>LINDSAY/SOUTHERN PRE-CAST  9600086 (SEE SPECIFICATION)</t>
  </si>
  <si>
    <t>OLDCASTLE  400021992</t>
  </si>
  <si>
    <t>PITME005</t>
  </si>
  <si>
    <t>DEKALB CONCRETE PRODUCTS INC.  DK606040 (SEE SPECIFICATION)</t>
  </si>
  <si>
    <t>LINDSAY/SOUTHERN PRE-CAST  9600083 (SEE SPECIFICATION)</t>
  </si>
  <si>
    <t>OLDCASTLE  5500019892</t>
  </si>
  <si>
    <t>092-16 Appendix B Reponse Workbook for Concrete Manholes, Pads, Switch Pits, General Products for JEA Inventory Stock</t>
  </si>
  <si>
    <t>ANCHOR BASE, CONCRETE, 13 1/2" SQ TOP X 32" SQ BOTTOM X 50" HEIGHT W 11" BOLT CIRCLE. SHIP ON OPEN FLATBED TRUCK. (JEA SPECIFICATION REQUIRED)</t>
  </si>
  <si>
    <t>ANCHOR BASE, CONCRETE, 20" DIA X 48" HEIGHT W 11" BOLT CIRCLE. SHIP ON OPEN FLATBED TRUCK. (JEA SPECIFICATION REQUIRED)</t>
  </si>
  <si>
    <t>BOX, SPLICE, HEAVY DUTY CONCRETE (HS-20 LOAD) (OUTSIDE DIMENSIONS 24"W X 32L X 24"D), (INSIDE DIMENSIONS 16"W X 24"L X 24"D) (COVER READS ELECTRIC) SEE DMD-69</t>
  </si>
  <si>
    <t>BOX, GROUNDING, CONCRETE, TRAFFIC BEARING, 9-INCH OPENING, WITH 11-INCH CAST IRON ELECTRIC LID.</t>
  </si>
  <si>
    <t>COVER, MANHOLE, 34-3/4", STANDARD MUST BE PALLETIZED/BANDED @ NO MORE THAN 5 EACH PER PALLET, SHIP ON OPEN FLAT-BED TRUCK SUITABLE FOR FORKLIFT UNLOADING</t>
  </si>
  <si>
    <t>FRAME, MANHOLE, DMD-27, 34-3/4" MUST BE PALLETIZED AND BANDED @ NO MORE THAN 5-UNITS PER PALLET.</t>
  </si>
  <si>
    <t>RING, EXTENSION, GRADE, MANHOLE, 6" HEIGHT, 36" ID X 48" OD. REQUIRES A CURRENT NPCA CERTIFICATION FOR THE LAST 5 YEARS.</t>
  </si>
  <si>
    <t>RING, EXTENSION, GRADE, MANHOLE, 9" HEIG HT, 36" ID X 48" OD. REQUIRES A CURRENT NPCA CERTIFICATION FOR THE LAST 5 YEARS.</t>
  </si>
  <si>
    <t>RING, EXTENSION, GRADE, MANHOLE, 15" HEIGHT, 36" ID X 48" OD. REQUIRES A CURRENT NPCA CERTIFICATION FOR THE LAST 5 YEARS.</t>
  </si>
  <si>
    <t>MANHOLE, 6' X 4' X 6' RECTANGULAR PRECAST CONCRETE, REINFORCED FOR HS-20 BRIDGE LOAD, TO INCLUDE 1 EA. MANHOLE FRAME, 1 EA. COVER &amp; 1 EA. 15" GRADE EXT.RING. WT. OF MANHOLE IS 13000 LB. REQUIRES A CURRENT NPCA CERTIFICATION FOR LAST 5 YR</t>
  </si>
  <si>
    <t>MANHOLE, 12' X 6' X 7' RECTANGULAR PRECAST CONCRETE, REINFORCED FOR HS-20 BRIDGE LOAD. TO INCLUDE 2 EA MANHOLE FRAMES, 2 EA COVERS AND 2 EA 15" EXT RINGS. WT OF MANHOLE IS 30000 LB. REQUIRES A CURRENT NPCA CERTIFICATION FOR THE LAST 5 YR</t>
  </si>
  <si>
    <t>MANHOLE, 12' X 8' X 7' RECTANGULAR PRECAST CONCRETE, REINFORCED FOR HS-20 BRIDGE LOAD. TO INCLUDE 2 EA MANHOLE FRAMES, 2 EA COVERS AND 2 EA 15" EXT RINGS. WT OF MANHOLE IS 43000 LBS REQUIRES A CURRENT NPCA CERTIFICATION FOR THE LAST 5 YR</t>
  </si>
  <si>
    <t>MANHOLE, 9' X 6' X 7', PRECASE CONCRETE H-20 BRIDGE LOAD, PER DMD-84. TO INCLUDE 2 EA. 15" GRADE EXTENSION RINGS, 2 EA. FRAMES AND 2 EA. COVERS. REQUIRES A CURRENT NPCA CERTIFICATION FOR THE LAST 5 YEARS.</t>
  </si>
  <si>
    <t>MANHOLE, 10' X 16' X 7' VAULT PRECAST CONCRETE REINFORCED FOR HS-20 BRIDGE LOAD TO INCLUDE 2 EA. MANHOLE FRAMES, 2 EA. COVERS AND 2 EA. 15" GRADE EXT RINGS. REQUIRES A CURRENT NPCA CERTIFICATION FOR THE LAST 5 YEARS.</t>
  </si>
  <si>
    <t>BASE, MANHOLE HOLE ANGLE 0 DEGREE, 90 DEGREE, 180 DEGREE, 270 DEGREE, 12" HOLES, 2 FT HEIGHT,CONCRETE COATED WITH CON-SEAL(CS)-55 OR EQUAL, TONGUE &amp; GROOVE ONLY. 7 DEGREE ANGLE ON JOINTS - NO SUBSTITUTE</t>
  </si>
  <si>
    <t>COLLARS, MANHOLE, PRECAST CONCRETE 32 X 44 X 2" (48" OVERALL DIAMETER COLLARS ARE ALSO ACCEPTABLE)</t>
  </si>
  <si>
    <t>COLLARS, MANHOLE, PRECAST CONCRETE 32 X 44 X 4" (48" OVERALL DIAMETER COLLARS ARE ALSO ACCEPTABLE)</t>
  </si>
  <si>
    <t>CONE, MANHOLE, 1 FT., CONCRETE TO BE COATED WITH CON-SEAL (CS)-55 (OR EQUAL) ** CONES TO HAVE MALE TYPE TONGUE &amp; GROOVE ONLY** 7 DEGREE ANGLE JOINTS.</t>
  </si>
  <si>
    <t>RISER, MANHOLE, 48" X 2', CONCRETE TO BE COATED WITH CON-SEAL (CS)-55 (OR EQUAL), 7 DEGREE ANGLE JOINTS</t>
  </si>
  <si>
    <t>RISER, MANHOLE, 48" X 3', CONCRETE TO BE COATED WITH CON-SEAL (CS)-55 (OR EQUAL), 7 DEGREE ANGLE JOINTS</t>
  </si>
  <si>
    <t>RISER, MANHOLE, 48" X 4', CONCRETE TO BE COATED WITH CON-SEAL(CS)-55 OR EQUAL, 7 DEGREE ANGLE JOINTS</t>
  </si>
  <si>
    <t>BASE, MANHOLE HOLE ANGLE 0 DEGREE, 90 DEGREE, 180 DEGREE, 270 DEGREE, 12" HOLES, 2 FT HEIGHT BY 5 FT IN DIAMETER, CONCRETE COATED WITH KOPPERS 300M EPOXY COATING, STANDARD PRECAST &amp; HANSON PIPE &amp; PRODUCTS ONLY, 7 DEGREE ANGLE JOINTS.</t>
  </si>
  <si>
    <t>RISER, MANHOLE, 60" X 2', CONCRETE TO BE COATED WITH KOPPERS 300M EPOXY COATING (OR EQUAL), STANDARD PRECAST &amp; HANSON PIPE &amp; PRODUCTS ONLY, 7 DEGREE ANGLE JOINTS.</t>
  </si>
  <si>
    <t>PAD, TRANSFORMER, CONCRETE, 56"L X 43"W X 4"H, SPLAY OPENING-30" X 13", FOR PADMOUNT DISTRIBUTION EQUIPMENT, JEA PLATE NO. DMD-56, (WEIGHT 746 LBS. EACH). REQUIRES A CURRENT NPCA CERTIFICATION FOR THE LAST 5 YEARS.</t>
  </si>
  <si>
    <t>PAD, TRANSF. OPEN DELTA, CONCRETE, 86"L X 54"W X 6"H, SPLAY OPENING-26" X 11", (WEIGHT 2300 LBS. EACH) JEA PLATE NO. DMD-73. REQUIRES A CURRENT NPCA CERTIFICATION FOR THE LAST 5 YEARS.</t>
  </si>
  <si>
    <t>PAD, CONCRETE, PRECAST, 72" X 72" X 10", SPLAY OPENING 48"X16" TOP &amp; BOTTOM, 3 PHASE TRANSFORMER, COMPACT SIZE, (WEIGHT 3821 LBA. EACH) ORDER AD REQUESTED, DMD-87. REQUIRES A CURRENT NPCA CERTIFICATION FOR THE LAST 5 YEARS.</t>
  </si>
  <si>
    <t>PAD, CONCRETE 3 PHASE, 72" X 96" X 10", SPLAY OPENING 54"X16" BOTTOM &amp; MAX OF 56"X18" TOP (WEIGHT 5315 LBS. EACH). REQUIRES A CURRENT NPCA CERTIFICATION FOR THE LAST 5 YEARS.</t>
  </si>
  <si>
    <t>PAD, CONCRETE, 3 PHASE, 96" X 96" X 10", SPLAY OPENING 54"X16" BOTTOM &amp; MAX. 56"X18" TOP (WEIGHT 7307 LBS. EACH). REQUIRES A CURRENT NPCA CERTIFICATION FOR THE LAST 5 YEARS.</t>
  </si>
  <si>
    <t>BASE FOR SECONDARY PEDESTAL, CONCRETE</t>
  </si>
  <si>
    <t>PIT, MOUNTING 3 PHASE FUSING EQUIPMENT (INSIDE 46" X 35" &amp; OUTSIDE 58" X 47"), SEE SPECIFICATION AND DMD-77, (WEIGHT 5304 LBS. EACH). REQUIRES A CURRENT NPCA CERTIFICATION FOR THE LAST 5 YEARS.</t>
  </si>
  <si>
    <t>PIT, MOUNTING, EQUIPMENT, SPECIAL APPLICATION, PMH-5 SWITCHGEAR, 68" X 48" DMD-86, (WEIGHT 5330 LBS. EACH). REQUIRES A CURRENT NPCA CERTIFICATION FOR THE LAST 5 YEARS.</t>
  </si>
  <si>
    <t>PIT, EQUIPMENT MOUNTING FOR PRIMARY MEETERING ENCLOSURE PER DMD-75A (WEIGHT 7800 LBS. EACH). REQUIRES A CURRENT NPCA CERTIFICATION FOR THE LAST 5 YEARS.</t>
  </si>
  <si>
    <t>1. DEKALB CONCRETE PRODUCTS INC.
2. LINDSAY/SOUTHERN PRE-CAST
3. OLDCASTLE</t>
  </si>
  <si>
    <t>1.  DK133250
2. ANC BA 2
3. 9AB056092</t>
  </si>
  <si>
    <t>1. ACCORD INDUSTRIES
2. LINDSAY/SOUTHERN PRE-CAST</t>
  </si>
  <si>
    <t>1.  861-BASE-204
2.  SPI20DIAX4</t>
  </si>
  <si>
    <t>1.  LINDSAY/SOUTHERN PRE-CAST</t>
  </si>
  <si>
    <t>1.  9600081 SEE SPEC  DMD-69</t>
  </si>
  <si>
    <t>1.  CHRISTY</t>
  </si>
  <si>
    <t>1.  JX-G8-BOX-G5C-ELECTRIC</t>
  </si>
  <si>
    <t>1.  C.I. CAPPS CO. INC.
2.  CAPPS, SUTTON INC.
3.  EAST JORDAN
4.  NEENAH
5.  RUSSELL PIPE AND FOUNDRY CO. I
6.  U.S. FOUNDRY</t>
  </si>
  <si>
    <t>1.  A10006
2.  10006-LC
3.  47070121
4.  R-1637
5.  M-561R COVER
6.  USF-CL</t>
  </si>
  <si>
    <t>1.  C.I. CAPPS CO. INC.
2.  CAPPS, SUTTON INC.
3.  EAST JORDAN
4.  RUSSELL PIPE AND FOUNDRY CO. I
5.  U.S. FOUNDRY</t>
  </si>
  <si>
    <t>1.  A-1006
2.  1006-F
3.  47070111
4.  M-561 FRAME
5.  USF-106</t>
  </si>
  <si>
    <t>1.  DEKALB CONCRETE PRODUCTS INC.
2.  LINDSAY/SOUTHERN PRE-CAST
3.  OLDCASTLE</t>
  </si>
  <si>
    <t>1.  DK2415
2.  9600088-6"
3.  360006092</t>
  </si>
  <si>
    <t>1.  DK2417
2.  9600088-9"
3.  360009092</t>
  </si>
  <si>
    <t>1.  DK2422
2.  9600088-15"
3.  360015092</t>
  </si>
  <si>
    <t>1.  DEKALB CONCRETE PRODUCTS INC.
2.  HANSON PRECAST
3.  LINDSAY/SOUTHERN PRE-CAST
4.  OLDCASTLE</t>
  </si>
  <si>
    <t>1.  DK466
2.  PER SPECIFICATION
3.  90600071
4.  460050092</t>
  </si>
  <si>
    <t>1.  DK6127 (SEE SPECIFICATION)
2.  PER SPECIFICATION
3.  9600072 (SEE SPECIFICATION)
4.  612008492</t>
  </si>
  <si>
    <t>1.  DK8127
2. 9600073
3.  812008492</t>
  </si>
  <si>
    <t>1.   DK1815
2.  PER SPECIFICATION
3.  9600087
4.  690010092</t>
  </si>
  <si>
    <t>1.  PER JEA SPECIFICATION</t>
  </si>
  <si>
    <t>1.  HANSON PIPE
2. STANDARD PRECAST</t>
  </si>
  <si>
    <t>1. BY DESCRIPTION
2. BY DESCRIPTION</t>
  </si>
  <si>
    <t>1.  HANSON PIPE
2.  STANDARD PRECAST</t>
  </si>
  <si>
    <t>1.  BY DESCRIPTION
2.  BY DESCRIPTION</t>
  </si>
  <si>
    <t>1.  STANDARD PRECAST</t>
  </si>
  <si>
    <t>2. BY DESCRIPTION</t>
  </si>
  <si>
    <t>1.  DEKALB CONCRETE PRODUCTS INC.
2.  LINDSAY/SOUTHERN PRE-CAST
3.  OLDCASTLE
4.  RAILROAD CONCRETE CROSSTIE COR</t>
  </si>
  <si>
    <t>1.  DK54434 (SEE SPECIFICATION)
2.  9600075 (SEE SPECIFICATION)
3.  9PD009292
4.  RCCC#S1 (SEE SPECIFICATION)</t>
  </si>
  <si>
    <t>1.  DK86546 (SEE SPECIFICATION)
2.  9600077 (SEE SPECIFICATION)
3.  9PD034292</t>
  </si>
  <si>
    <t>1.  LINDSAY/SOUTHERN PRE-CAST
2. OLDCASTLE
3. RAILROAD CONCRETE CROSSTIE COR</t>
  </si>
  <si>
    <t>1.  9600080 (SEE SPECIFICATION)
2.  9PD052192
3.  RCCC#2 (SEE SPECIFICATION)</t>
  </si>
  <si>
    <t>1.  LINDSAY/SOUTHERN PRE-CAST
2. OLDCASTLE</t>
  </si>
  <si>
    <t>1.  JEA7296 (SEE SPECIFICATION)
2.  242729610</t>
  </si>
  <si>
    <t>1.  LINDSAY/SOUTHERN PRE-CAST
2.  OLDCASTLE</t>
  </si>
  <si>
    <t>1.  JEA9696 (SEE SPECIFICATION)
2.  044150</t>
  </si>
  <si>
    <t>1.  RAILROAD CONCRETE CROSSTIE COR
2. LINDSAY/SOUTHERN PRE-CAST
3.  OLDCASTLE</t>
  </si>
  <si>
    <t>1.   RCC P-1
2.  JEAPEDSP
3.  9PD000592</t>
  </si>
  <si>
    <t>1.   DK848440 (SEE SPECIFICATION)
2.  9600084(SEE SPECIFICATION)
3.  660001892</t>
  </si>
  <si>
    <t>1.  DK486440 (SEE SPECIFICATION)
2.  9600085 (SEE SPECIFICATION)
3.  340017892</t>
  </si>
  <si>
    <t>1.  365640 (SEE SPECIFICATION)
2.  9600086 (SEE SPECIFICATION)
3.  400021992</t>
  </si>
  <si>
    <t>1.  DK606040 (SEE SPECIFICATION)
2.  9600083 (SEE SPECIFICATION)
3.  5500019892</t>
  </si>
  <si>
    <t>092-16 Appendix B Response Workbook for Concrete Manholes, Pads, Switch Pits, General Products for JEA Inventory Stock</t>
  </si>
  <si>
    <t>PIT, MOUNTING 3-PHASE SWITCHING EQUIPMENT (INSIDE 72" X 72" &amp; OUTSIDE 84" X 84") SEE SPECIFICATIONS &amp; DMD-76 (WEIGHT 8600 LBS. EACH). REQUIRES A CURRENT NPCA CERTIFICATION FOR THE LAST 5 YEARS.</t>
  </si>
  <si>
    <t xml:space="preserve">Vendor Name: </t>
  </si>
  <si>
    <t>Vendor Name:</t>
  </si>
  <si>
    <r>
      <rPr>
        <b/>
        <sz val="12"/>
        <color theme="1"/>
        <rFont val="Arial"/>
        <family val="2"/>
      </rPr>
      <t>Instructions:</t>
    </r>
    <r>
      <rPr>
        <sz val="12"/>
        <color theme="1"/>
        <rFont val="Arial"/>
        <family val="2"/>
      </rPr>
      <t xml:space="preserve"> The items listed in this section will be used for the lead time evaluation. The lead times that are provided under the "Appendix B Response Workbook" tab for these items will automatically transfer to this section. No additional information will be required or accepted. </t>
    </r>
  </si>
  <si>
    <r>
      <t xml:space="preserve">Instructions: </t>
    </r>
    <r>
      <rPr>
        <sz val="14"/>
        <color theme="1"/>
        <rFont val="Arial"/>
        <family val="2"/>
      </rPr>
      <t>Insert the requested information in the green highlighted sections. The lead time listed in Column L must be the number of calendar days after receipt of order that JEA will receive the material, not the number of days to ship. This should be a specific number of days, do not quote a range. If there are any comments needed, list them in Column T.  Any blanks left on the bid workbook will be considered to be a "no bid."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</si>
</sst>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Arial"/>
      <family val="2"/>
    </font>
    <font>
      <sz val="8"/>
      <color rgb="FF000000"/>
      <name val="Tahoma"/>
      <family val="2"/>
    </font>
    <font>
      <b/>
      <sz val="14"/>
      <color theme="1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4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6E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F2E6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959595"/>
      </top>
      <bottom style="thin">
        <color rgb="FF000000"/>
      </bottom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/>
      <diagonal/>
    </border>
    <border>
      <left style="medium">
        <color rgb="FF959595"/>
      </left>
      <right style="thin">
        <color rgb="FF000000"/>
      </right>
      <top style="medium">
        <color rgb="FF959595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959595"/>
      </left>
      <right style="thin">
        <color rgb="FF000000"/>
      </right>
      <top/>
      <bottom style="thin">
        <color rgb="FF000000"/>
      </bottom>
      <diagonal/>
    </border>
    <border>
      <left style="medium">
        <color rgb="FF959595"/>
      </left>
      <right style="thin">
        <color rgb="FF000000"/>
      </right>
      <top style="medium">
        <color rgb="FF959595"/>
      </top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0" fillId="0" borderId="0" xfId="0" applyFont="1" applyFill="1"/>
    <xf numFmtId="0" fontId="20" fillId="0" borderId="0" xfId="0" applyFont="1" applyFill="1" applyAlignment="1">
      <alignment wrapText="1" readingOrder="1"/>
    </xf>
    <xf numFmtId="0" fontId="20" fillId="0" borderId="0" xfId="0" applyFont="1" applyFill="1" applyAlignment="1">
      <alignment horizontal="center"/>
    </xf>
    <xf numFmtId="0" fontId="23" fillId="33" borderId="10" xfId="0" applyFont="1" applyFill="1" applyBorder="1" applyAlignment="1">
      <alignment horizontal="center" vertical="center" wrapText="1" readingOrder="1"/>
    </xf>
    <xf numFmtId="0" fontId="23" fillId="33" borderId="1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0" fontId="21" fillId="0" borderId="0" xfId="0" applyFont="1" applyFill="1" applyAlignment="1">
      <alignment vertical="top" wrapText="1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 vertical="center" wrapText="1"/>
    </xf>
    <xf numFmtId="0" fontId="25" fillId="34" borderId="10" xfId="0" applyFont="1" applyFill="1" applyBorder="1" applyAlignment="1" applyProtection="1">
      <alignment horizontal="center" wrapText="1" readingOrder="1"/>
      <protection locked="0"/>
    </xf>
    <xf numFmtId="0" fontId="25" fillId="34" borderId="10" xfId="0" applyFont="1" applyFill="1" applyBorder="1" applyAlignment="1" applyProtection="1">
      <alignment horizontal="center"/>
      <protection locked="0"/>
    </xf>
    <xf numFmtId="0" fontId="25" fillId="0" borderId="10" xfId="0" applyFont="1" applyFill="1" applyBorder="1" applyAlignment="1" applyProtection="1">
      <alignment wrapText="1"/>
      <protection locked="0"/>
    </xf>
    <xf numFmtId="0" fontId="20" fillId="0" borderId="0" xfId="0" applyFont="1" applyFill="1" applyAlignment="1">
      <alignment horizontal="center" wrapText="1"/>
    </xf>
    <xf numFmtId="0" fontId="25" fillId="0" borderId="10" xfId="0" applyFont="1" applyFill="1" applyBorder="1" applyAlignment="1" applyProtection="1">
      <alignment horizontal="center" wrapText="1" readingOrder="1"/>
      <protection locked="0"/>
    </xf>
    <xf numFmtId="1" fontId="29" fillId="35" borderId="10" xfId="0" applyNumberFormat="1" applyFont="1" applyFill="1" applyBorder="1" applyAlignment="1">
      <alignment horizontal="center"/>
    </xf>
    <xf numFmtId="1" fontId="0" fillId="35" borderId="10" xfId="0" applyNumberFormat="1" applyFill="1" applyBorder="1" applyAlignment="1">
      <alignment horizontal="center"/>
    </xf>
    <xf numFmtId="0" fontId="30" fillId="0" borderId="19" xfId="0" applyFont="1" applyFill="1" applyBorder="1" applyAlignment="1">
      <alignment horizontal="left" vertical="center" wrapText="1"/>
    </xf>
    <xf numFmtId="49" fontId="27" fillId="36" borderId="10" xfId="0" applyNumberFormat="1" applyFont="1" applyFill="1" applyBorder="1" applyAlignment="1">
      <alignment horizontal="left" vertical="top" wrapText="1"/>
    </xf>
    <xf numFmtId="0" fontId="25" fillId="0" borderId="10" xfId="0" applyFont="1" applyFill="1" applyBorder="1" applyAlignment="1" applyProtection="1">
      <alignment horizontal="center" wrapText="1" readingOrder="1"/>
    </xf>
    <xf numFmtId="49" fontId="3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left" vertical="top" wrapText="1"/>
    </xf>
    <xf numFmtId="49" fontId="31" fillId="0" borderId="26" xfId="0" applyNumberFormat="1" applyFont="1" applyFill="1" applyBorder="1" applyAlignment="1">
      <alignment horizontal="center" vertical="center" wrapText="1"/>
    </xf>
    <xf numFmtId="49" fontId="31" fillId="0" borderId="26" xfId="0" applyNumberFormat="1" applyFont="1" applyFill="1" applyBorder="1" applyAlignment="1">
      <alignment horizontal="left" vertical="top" wrapText="1"/>
    </xf>
    <xf numFmtId="49" fontId="31" fillId="0" borderId="14" xfId="0" applyNumberFormat="1" applyFont="1" applyFill="1" applyBorder="1" applyAlignment="1">
      <alignment horizontal="left" vertical="top" wrapText="1"/>
    </xf>
    <xf numFmtId="49" fontId="31" fillId="0" borderId="16" xfId="0" applyNumberFormat="1" applyFont="1" applyFill="1" applyBorder="1" applyAlignment="1">
      <alignment horizontal="left" vertical="top" wrapText="1"/>
    </xf>
    <xf numFmtId="0" fontId="32" fillId="0" borderId="10" xfId="0" applyFont="1" applyFill="1" applyBorder="1" applyAlignment="1">
      <alignment vertical="top" wrapText="1"/>
    </xf>
    <xf numFmtId="49" fontId="31" fillId="0" borderId="24" xfId="0" applyNumberFormat="1" applyFont="1" applyFill="1" applyBorder="1" applyAlignment="1">
      <alignment horizontal="left" vertical="top" wrapText="1"/>
    </xf>
    <xf numFmtId="0" fontId="31" fillId="0" borderId="16" xfId="0" applyFont="1" applyFill="1" applyBorder="1" applyAlignment="1">
      <alignment horizontal="left" vertical="top" wrapText="1"/>
    </xf>
    <xf numFmtId="49" fontId="31" fillId="0" borderId="25" xfId="0" applyNumberFormat="1" applyFont="1" applyFill="1" applyBorder="1" applyAlignment="1">
      <alignment horizontal="left" vertical="top" wrapText="1"/>
    </xf>
    <xf numFmtId="49" fontId="31" fillId="0" borderId="10" xfId="0" applyNumberFormat="1" applyFont="1" applyFill="1" applyBorder="1" applyAlignment="1">
      <alignment horizontal="left" vertical="top" wrapText="1"/>
    </xf>
    <xf numFmtId="0" fontId="32" fillId="34" borderId="10" xfId="0" applyFont="1" applyFill="1" applyBorder="1" applyAlignment="1" applyProtection="1">
      <alignment horizontal="left" wrapText="1"/>
      <protection locked="0"/>
    </xf>
    <xf numFmtId="0" fontId="32" fillId="0" borderId="10" xfId="0" applyFont="1" applyFill="1" applyBorder="1" applyAlignment="1">
      <alignment horizontal="center" wrapText="1" readingOrder="1"/>
    </xf>
    <xf numFmtId="4" fontId="32" fillId="34" borderId="10" xfId="0" applyNumberFormat="1" applyFont="1" applyFill="1" applyBorder="1" applyAlignment="1" applyProtection="1">
      <alignment horizontal="center" wrapText="1" readingOrder="1"/>
      <protection locked="0"/>
    </xf>
    <xf numFmtId="164" fontId="32" fillId="0" borderId="10" xfId="0" applyNumberFormat="1" applyFont="1" applyFill="1" applyBorder="1" applyAlignment="1">
      <alignment horizontal="center" wrapText="1" readingOrder="1"/>
    </xf>
    <xf numFmtId="0" fontId="32" fillId="34" borderId="10" xfId="0" applyFont="1" applyFill="1" applyBorder="1" applyAlignment="1" applyProtection="1">
      <alignment horizontal="center" wrapText="1" readingOrder="1"/>
      <protection locked="0"/>
    </xf>
    <xf numFmtId="0" fontId="32" fillId="0" borderId="10" xfId="0" applyFont="1" applyFill="1" applyBorder="1" applyAlignment="1" applyProtection="1">
      <alignment horizontal="center" wrapText="1" readingOrder="1"/>
      <protection locked="0"/>
    </xf>
    <xf numFmtId="164" fontId="32" fillId="0" borderId="10" xfId="0" applyNumberFormat="1" applyFont="1" applyFill="1" applyBorder="1" applyAlignment="1" applyProtection="1">
      <alignment horizontal="center" wrapText="1" readingOrder="1"/>
    </xf>
    <xf numFmtId="0" fontId="32" fillId="34" borderId="10" xfId="0" applyFont="1" applyFill="1" applyBorder="1" applyAlignment="1" applyProtection="1">
      <alignment horizontal="center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4" fontId="32" fillId="0" borderId="12" xfId="44" applyFont="1" applyFill="1" applyBorder="1" applyAlignment="1">
      <alignment horizontal="center"/>
    </xf>
    <xf numFmtId="44" fontId="32" fillId="0" borderId="10" xfId="44" applyFont="1" applyFill="1" applyBorder="1" applyAlignment="1" applyProtection="1">
      <alignment horizontal="center" wrapText="1" readingOrder="1"/>
    </xf>
    <xf numFmtId="0" fontId="33" fillId="35" borderId="10" xfId="0" applyFont="1" applyFill="1" applyBorder="1" applyAlignment="1">
      <alignment horizontal="center" wrapText="1"/>
    </xf>
    <xf numFmtId="0" fontId="26" fillId="0" borderId="0" xfId="0" applyFont="1" applyFill="1" applyAlignment="1">
      <alignment horizontal="left"/>
    </xf>
    <xf numFmtId="0" fontId="33" fillId="0" borderId="0" xfId="0" applyFont="1" applyFill="1" applyAlignment="1">
      <alignment horizontal="left"/>
    </xf>
    <xf numFmtId="0" fontId="26" fillId="0" borderId="0" xfId="0" applyFont="1" applyFill="1" applyAlignment="1" applyProtection="1">
      <alignment horizontal="left"/>
      <protection locked="0"/>
    </xf>
    <xf numFmtId="0" fontId="28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Protection="1">
      <protection locked="0"/>
    </xf>
    <xf numFmtId="0" fontId="24" fillId="0" borderId="0" xfId="0" applyFont="1" applyFill="1" applyAlignment="1" applyProtection="1">
      <alignment horizontal="center"/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22" fillId="0" borderId="0" xfId="0" applyFont="1" applyFill="1" applyAlignment="1" applyProtection="1">
      <alignment wrapText="1"/>
      <protection locked="0"/>
    </xf>
    <xf numFmtId="0" fontId="20" fillId="0" borderId="0" xfId="0" applyFont="1" applyFill="1" applyProtection="1">
      <protection locked="0"/>
    </xf>
    <xf numFmtId="0" fontId="26" fillId="0" borderId="12" xfId="0" applyFont="1" applyFill="1" applyBorder="1" applyAlignment="1">
      <alignment horizontal="right"/>
    </xf>
    <xf numFmtId="0" fontId="26" fillId="0" borderId="13" xfId="0" applyFont="1" applyFill="1" applyBorder="1" applyAlignment="1">
      <alignment horizontal="right"/>
    </xf>
    <xf numFmtId="0" fontId="26" fillId="0" borderId="20" xfId="0" applyFont="1" applyFill="1" applyBorder="1" applyAlignment="1">
      <alignment horizontal="right"/>
    </xf>
    <xf numFmtId="0" fontId="26" fillId="0" borderId="0" xfId="0" applyFont="1" applyFill="1" applyAlignment="1">
      <alignment horizontal="left" vertical="top" wrapText="1"/>
    </xf>
    <xf numFmtId="0" fontId="33" fillId="0" borderId="0" xfId="0" applyFont="1" applyFill="1" applyAlignment="1">
      <alignment horizontal="left" vertical="top" wrapText="1"/>
    </xf>
    <xf numFmtId="0" fontId="33" fillId="0" borderId="11" xfId="0" applyFont="1" applyFill="1" applyBorder="1" applyAlignment="1">
      <alignment horizontal="left" vertical="top" wrapText="1"/>
    </xf>
    <xf numFmtId="0" fontId="26" fillId="0" borderId="0" xfId="0" applyFont="1" applyFill="1" applyAlignment="1">
      <alignment horizontal="left"/>
    </xf>
    <xf numFmtId="0" fontId="28" fillId="34" borderId="0" xfId="0" applyFont="1" applyFill="1" applyAlignment="1" applyProtection="1">
      <alignment horizontal="left"/>
      <protection locked="0"/>
    </xf>
    <xf numFmtId="0" fontId="35" fillId="0" borderId="0" xfId="0" applyFont="1" applyFill="1" applyAlignment="1">
      <alignment horizontal="left"/>
    </xf>
    <xf numFmtId="0" fontId="34" fillId="0" borderId="0" xfId="0" applyFont="1" applyFill="1" applyAlignment="1">
      <alignment horizontal="left" vertical="center" wrapText="1"/>
    </xf>
    <xf numFmtId="0" fontId="34" fillId="0" borderId="11" xfId="0" applyFont="1" applyFill="1" applyBorder="1" applyAlignment="1">
      <alignment horizontal="left" vertical="center" wrapText="1"/>
    </xf>
    <xf numFmtId="0" fontId="28" fillId="35" borderId="17" xfId="0" applyFont="1" applyFill="1" applyBorder="1" applyAlignment="1">
      <alignment horizontal="center"/>
    </xf>
    <xf numFmtId="0" fontId="28" fillId="35" borderId="18" xfId="0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49" fontId="27" fillId="36" borderId="10" xfId="0" applyNumberFormat="1" applyFont="1" applyFill="1" applyBorder="1" applyAlignment="1">
      <alignment horizontal="left" vertical="top" wrapText="1"/>
    </xf>
    <xf numFmtId="49" fontId="27" fillId="36" borderId="21" xfId="0" applyNumberFormat="1" applyFont="1" applyFill="1" applyBorder="1" applyAlignment="1">
      <alignment horizontal="left" vertical="top" wrapText="1"/>
    </xf>
    <xf numFmtId="49" fontId="27" fillId="36" borderId="22" xfId="0" applyNumberFormat="1" applyFont="1" applyFill="1" applyBorder="1" applyAlignment="1">
      <alignment horizontal="left" vertical="top" wrapText="1"/>
    </xf>
    <xf numFmtId="49" fontId="27" fillId="36" borderId="23" xfId="0" applyNumberFormat="1" applyFont="1" applyFill="1" applyBorder="1" applyAlignment="1">
      <alignment horizontal="left" vertical="top" wrapText="1"/>
    </xf>
    <xf numFmtId="49" fontId="27" fillId="37" borderId="10" xfId="0" applyNumberFormat="1" applyFont="1" applyFill="1" applyBorder="1" applyAlignment="1">
      <alignment horizontal="left" vertical="top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4" builtinId="4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showGridLines="0" tabSelected="1" zoomScale="50" zoomScaleNormal="50" workbookViewId="0">
      <pane ySplit="5" topLeftCell="A6" activePane="bottomLeft" state="frozen"/>
      <selection pane="bottomLeft" activeCell="F8" sqref="F8"/>
    </sheetView>
  </sheetViews>
  <sheetFormatPr defaultColWidth="9.140625" defaultRowHeight="11.25" x14ac:dyDescent="0.2"/>
  <cols>
    <col min="1" max="1" width="18.5703125" style="3" customWidth="1"/>
    <col min="2" max="2" width="14" style="3" customWidth="1"/>
    <col min="3" max="3" width="40.5703125" style="12" customWidth="1"/>
    <col min="4" max="4" width="6.42578125" style="3" customWidth="1"/>
    <col min="5" max="5" width="35.28515625" style="16" customWidth="1"/>
    <col min="6" max="6" width="26.7109375" style="16" customWidth="1"/>
    <col min="7" max="7" width="36.7109375" style="8" customWidth="1"/>
    <col min="8" max="8" width="11.28515625" style="1" customWidth="1"/>
    <col min="9" max="9" width="11.28515625" style="1" hidden="1" customWidth="1"/>
    <col min="10" max="10" width="10.85546875" style="3" customWidth="1"/>
    <col min="11" max="11" width="18.28515625" style="3" customWidth="1"/>
    <col min="12" max="12" width="17.85546875" style="3" customWidth="1"/>
    <col min="13" max="16" width="17.85546875" style="3" hidden="1" customWidth="1"/>
    <col min="17" max="18" width="17.85546875" style="3" customWidth="1"/>
    <col min="19" max="19" width="20.28515625" style="3" customWidth="1"/>
    <col min="20" max="20" width="23.28515625" style="8" customWidth="1"/>
    <col min="21" max="16384" width="9.140625" style="1"/>
  </cols>
  <sheetData>
    <row r="1" spans="1:20" ht="18" x14ac:dyDescent="0.25">
      <c r="A1" s="61" t="s">
        <v>139</v>
      </c>
      <c r="B1" s="61"/>
      <c r="C1" s="61"/>
      <c r="D1" s="61"/>
      <c r="E1" s="61"/>
      <c r="F1" s="61"/>
      <c r="G1" s="61"/>
      <c r="H1" s="10"/>
      <c r="I1" s="10"/>
      <c r="J1" s="11"/>
      <c r="K1" s="11"/>
      <c r="L1" s="6"/>
      <c r="M1" s="6"/>
      <c r="N1" s="6"/>
      <c r="O1" s="6"/>
      <c r="P1" s="6"/>
      <c r="Q1" s="6"/>
      <c r="R1" s="6"/>
      <c r="S1" s="6"/>
      <c r="T1" s="7"/>
    </row>
    <row r="2" spans="1:20" s="54" customFormat="1" ht="18.75" x14ac:dyDescent="0.3">
      <c r="A2" s="48" t="s">
        <v>217</v>
      </c>
      <c r="B2" s="62"/>
      <c r="C2" s="62"/>
      <c r="D2" s="62"/>
      <c r="E2" s="49"/>
      <c r="F2" s="49"/>
      <c r="G2" s="49"/>
      <c r="H2" s="50"/>
      <c r="I2" s="50"/>
      <c r="J2" s="51"/>
      <c r="K2" s="51"/>
      <c r="L2" s="52"/>
      <c r="M2" s="52"/>
      <c r="N2" s="52"/>
      <c r="O2" s="52"/>
      <c r="P2" s="52"/>
      <c r="Q2" s="52"/>
      <c r="R2" s="52"/>
      <c r="S2" s="52"/>
      <c r="T2" s="53"/>
    </row>
    <row r="3" spans="1:20" ht="22.15" customHeight="1" x14ac:dyDescent="0.2">
      <c r="A3" s="58" t="s">
        <v>220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9"/>
      <c r="M3" s="9"/>
      <c r="N3" s="9"/>
      <c r="O3" s="9"/>
      <c r="P3" s="9"/>
      <c r="Q3" s="9"/>
      <c r="R3" s="9"/>
      <c r="S3" s="6"/>
      <c r="T3" s="7"/>
    </row>
    <row r="4" spans="1:20" ht="34.9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9"/>
      <c r="M4" s="9"/>
      <c r="N4" s="9"/>
      <c r="O4" s="9"/>
      <c r="P4" s="9"/>
      <c r="Q4" s="9"/>
      <c r="R4" s="9"/>
      <c r="S4" s="6"/>
      <c r="T4" s="7"/>
    </row>
    <row r="5" spans="1:20" s="2" customFormat="1" ht="71.45" customHeight="1" thickBot="1" x14ac:dyDescent="0.25">
      <c r="A5" s="5" t="s">
        <v>27</v>
      </c>
      <c r="B5" s="5" t="s">
        <v>3</v>
      </c>
      <c r="C5" s="5" t="s">
        <v>4</v>
      </c>
      <c r="D5" s="5" t="s">
        <v>0</v>
      </c>
      <c r="E5" s="5" t="s">
        <v>5</v>
      </c>
      <c r="F5" s="5" t="s">
        <v>6</v>
      </c>
      <c r="G5" s="5" t="s">
        <v>7</v>
      </c>
      <c r="H5" s="4" t="s">
        <v>13</v>
      </c>
      <c r="I5" s="4" t="s">
        <v>20</v>
      </c>
      <c r="J5" s="4" t="s">
        <v>8</v>
      </c>
      <c r="K5" s="4" t="s">
        <v>9</v>
      </c>
      <c r="L5" s="4" t="s">
        <v>10</v>
      </c>
      <c r="M5" s="4" t="s">
        <v>14</v>
      </c>
      <c r="N5" s="4" t="s">
        <v>15</v>
      </c>
      <c r="O5" s="4" t="s">
        <v>16</v>
      </c>
      <c r="P5" s="4" t="s">
        <v>17</v>
      </c>
      <c r="Q5" s="4" t="s">
        <v>18</v>
      </c>
      <c r="R5" s="4" t="s">
        <v>19</v>
      </c>
      <c r="S5" s="4" t="s">
        <v>12</v>
      </c>
      <c r="T5" s="5" t="s">
        <v>11</v>
      </c>
    </row>
    <row r="6" spans="1:20" ht="61.9" customHeight="1" thickBot="1" x14ac:dyDescent="0.25">
      <c r="A6" s="27" t="s">
        <v>1</v>
      </c>
      <c r="B6" s="24" t="s">
        <v>32</v>
      </c>
      <c r="C6" s="24" t="s">
        <v>140</v>
      </c>
      <c r="D6" s="24" t="s">
        <v>2</v>
      </c>
      <c r="E6" s="28" t="s">
        <v>172</v>
      </c>
      <c r="F6" s="28" t="s">
        <v>173</v>
      </c>
      <c r="G6" s="34"/>
      <c r="H6" s="35">
        <v>8</v>
      </c>
      <c r="I6" s="35">
        <f>H6/1825</f>
        <v>4.3835616438356161E-3</v>
      </c>
      <c r="J6" s="36"/>
      <c r="K6" s="37">
        <f>H6*J6</f>
        <v>0</v>
      </c>
      <c r="L6" s="38"/>
      <c r="M6" s="39">
        <f>I6*L6</f>
        <v>0</v>
      </c>
      <c r="N6" s="39">
        <f>M6*0.1</f>
        <v>0</v>
      </c>
      <c r="O6" s="39">
        <f>M6+N6</f>
        <v>0</v>
      </c>
      <c r="P6" s="39">
        <f>J6*O6</f>
        <v>0</v>
      </c>
      <c r="Q6" s="40">
        <f>P6*0.25</f>
        <v>0</v>
      </c>
      <c r="R6" s="40">
        <f>K6+Q6</f>
        <v>0</v>
      </c>
      <c r="S6" s="41"/>
      <c r="T6" s="42"/>
    </row>
    <row r="7" spans="1:20" ht="64.150000000000006" customHeight="1" thickBot="1" x14ac:dyDescent="0.25">
      <c r="A7" s="27" t="s">
        <v>1</v>
      </c>
      <c r="B7" s="24" t="s">
        <v>36</v>
      </c>
      <c r="C7" s="24" t="s">
        <v>141</v>
      </c>
      <c r="D7" s="24" t="s">
        <v>2</v>
      </c>
      <c r="E7" s="28" t="s">
        <v>174</v>
      </c>
      <c r="F7" s="28" t="s">
        <v>175</v>
      </c>
      <c r="G7" s="34"/>
      <c r="H7" s="35">
        <v>21</v>
      </c>
      <c r="I7" s="35">
        <f t="shared" ref="I7:I38" si="0">H7/1825</f>
        <v>1.1506849315068493E-2</v>
      </c>
      <c r="J7" s="36"/>
      <c r="K7" s="37">
        <f t="shared" ref="K7:K11" si="1">H7*J7</f>
        <v>0</v>
      </c>
      <c r="L7" s="38"/>
      <c r="M7" s="39">
        <f t="shared" ref="M7:M38" si="2">I7*L7</f>
        <v>0</v>
      </c>
      <c r="N7" s="39">
        <f t="shared" ref="N7:N38" si="3">M7*0.1</f>
        <v>0</v>
      </c>
      <c r="O7" s="39">
        <f t="shared" ref="O7:O38" si="4">M7+N7</f>
        <v>0</v>
      </c>
      <c r="P7" s="39">
        <f t="shared" ref="P7:P38" si="5">J7*O7</f>
        <v>0</v>
      </c>
      <c r="Q7" s="40">
        <f t="shared" ref="Q7:Q38" si="6">P7*0.25</f>
        <v>0</v>
      </c>
      <c r="R7" s="40">
        <f t="shared" ref="R7:R38" si="7">K7+Q7</f>
        <v>0</v>
      </c>
      <c r="S7" s="41"/>
      <c r="T7" s="42"/>
    </row>
    <row r="8" spans="1:20" ht="78" customHeight="1" thickBot="1" x14ac:dyDescent="0.25">
      <c r="A8" s="27" t="s">
        <v>1</v>
      </c>
      <c r="B8" s="24" t="s">
        <v>39</v>
      </c>
      <c r="C8" s="24" t="s">
        <v>142</v>
      </c>
      <c r="D8" s="24" t="s">
        <v>2</v>
      </c>
      <c r="E8" s="29" t="s">
        <v>176</v>
      </c>
      <c r="F8" s="29" t="s">
        <v>177</v>
      </c>
      <c r="G8" s="34"/>
      <c r="H8" s="35">
        <v>27</v>
      </c>
      <c r="I8" s="35">
        <f t="shared" si="0"/>
        <v>1.4794520547945205E-2</v>
      </c>
      <c r="J8" s="36"/>
      <c r="K8" s="37">
        <f t="shared" si="1"/>
        <v>0</v>
      </c>
      <c r="L8" s="38"/>
      <c r="M8" s="39">
        <f t="shared" si="2"/>
        <v>0</v>
      </c>
      <c r="N8" s="39">
        <f t="shared" si="3"/>
        <v>0</v>
      </c>
      <c r="O8" s="39">
        <f t="shared" si="4"/>
        <v>0</v>
      </c>
      <c r="P8" s="39">
        <f t="shared" si="5"/>
        <v>0</v>
      </c>
      <c r="Q8" s="40">
        <f t="shared" si="6"/>
        <v>0</v>
      </c>
      <c r="R8" s="40">
        <f t="shared" si="7"/>
        <v>0</v>
      </c>
      <c r="S8" s="41"/>
      <c r="T8" s="42"/>
    </row>
    <row r="9" spans="1:20" ht="51" customHeight="1" thickBot="1" x14ac:dyDescent="0.25">
      <c r="A9" s="27" t="s">
        <v>1</v>
      </c>
      <c r="B9" s="24" t="s">
        <v>41</v>
      </c>
      <c r="C9" s="24" t="s">
        <v>143</v>
      </c>
      <c r="D9" s="24" t="s">
        <v>2</v>
      </c>
      <c r="E9" s="30" t="s">
        <v>178</v>
      </c>
      <c r="F9" s="30" t="s">
        <v>179</v>
      </c>
      <c r="G9" s="34"/>
      <c r="H9" s="35">
        <v>114</v>
      </c>
      <c r="I9" s="35">
        <f t="shared" si="0"/>
        <v>6.2465753424657537E-2</v>
      </c>
      <c r="J9" s="36"/>
      <c r="K9" s="37">
        <f t="shared" si="1"/>
        <v>0</v>
      </c>
      <c r="L9" s="38"/>
      <c r="M9" s="39">
        <f t="shared" si="2"/>
        <v>0</v>
      </c>
      <c r="N9" s="39">
        <f t="shared" si="3"/>
        <v>0</v>
      </c>
      <c r="O9" s="39">
        <f t="shared" si="4"/>
        <v>0</v>
      </c>
      <c r="P9" s="39">
        <f t="shared" si="5"/>
        <v>0</v>
      </c>
      <c r="Q9" s="40">
        <f t="shared" si="6"/>
        <v>0</v>
      </c>
      <c r="R9" s="40">
        <f t="shared" si="7"/>
        <v>0</v>
      </c>
      <c r="S9" s="41"/>
      <c r="T9" s="42"/>
    </row>
    <row r="10" spans="1:20" ht="86.45" customHeight="1" thickBot="1" x14ac:dyDescent="0.25">
      <c r="A10" s="27" t="s">
        <v>1</v>
      </c>
      <c r="B10" s="24" t="s">
        <v>43</v>
      </c>
      <c r="C10" s="24" t="s">
        <v>144</v>
      </c>
      <c r="D10" s="24" t="s">
        <v>2</v>
      </c>
      <c r="E10" s="28" t="s">
        <v>180</v>
      </c>
      <c r="F10" s="28" t="s">
        <v>181</v>
      </c>
      <c r="G10" s="34"/>
      <c r="H10" s="35">
        <v>90</v>
      </c>
      <c r="I10" s="35">
        <f t="shared" si="0"/>
        <v>4.9315068493150684E-2</v>
      </c>
      <c r="J10" s="36"/>
      <c r="K10" s="37">
        <f t="shared" si="1"/>
        <v>0</v>
      </c>
      <c r="L10" s="38"/>
      <c r="M10" s="39">
        <f t="shared" si="2"/>
        <v>0</v>
      </c>
      <c r="N10" s="39">
        <f t="shared" si="3"/>
        <v>0</v>
      </c>
      <c r="O10" s="39">
        <f t="shared" si="4"/>
        <v>0</v>
      </c>
      <c r="P10" s="39">
        <f t="shared" si="5"/>
        <v>0</v>
      </c>
      <c r="Q10" s="40">
        <f t="shared" si="6"/>
        <v>0</v>
      </c>
      <c r="R10" s="40">
        <f t="shared" si="7"/>
        <v>0</v>
      </c>
      <c r="S10" s="41"/>
      <c r="T10" s="42"/>
    </row>
    <row r="11" spans="1:20" ht="78" customHeight="1" thickBot="1" x14ac:dyDescent="0.25">
      <c r="A11" s="27" t="s">
        <v>1</v>
      </c>
      <c r="B11" s="24" t="s">
        <v>50</v>
      </c>
      <c r="C11" s="24" t="s">
        <v>145</v>
      </c>
      <c r="D11" s="24" t="s">
        <v>2</v>
      </c>
      <c r="E11" s="28" t="s">
        <v>182</v>
      </c>
      <c r="F11" s="28" t="s">
        <v>183</v>
      </c>
      <c r="G11" s="34"/>
      <c r="H11" s="35">
        <v>58</v>
      </c>
      <c r="I11" s="35">
        <f t="shared" si="0"/>
        <v>3.1780821917808219E-2</v>
      </c>
      <c r="J11" s="36"/>
      <c r="K11" s="37">
        <f t="shared" si="1"/>
        <v>0</v>
      </c>
      <c r="L11" s="38"/>
      <c r="M11" s="39">
        <f t="shared" si="2"/>
        <v>0</v>
      </c>
      <c r="N11" s="39">
        <f t="shared" si="3"/>
        <v>0</v>
      </c>
      <c r="O11" s="39">
        <f t="shared" si="4"/>
        <v>0</v>
      </c>
      <c r="P11" s="39">
        <f t="shared" si="5"/>
        <v>0</v>
      </c>
      <c r="Q11" s="40">
        <f t="shared" si="6"/>
        <v>0</v>
      </c>
      <c r="R11" s="40">
        <f t="shared" si="7"/>
        <v>0</v>
      </c>
      <c r="S11" s="41"/>
      <c r="T11" s="42"/>
    </row>
    <row r="12" spans="1:20" ht="67.150000000000006" customHeight="1" thickBot="1" x14ac:dyDescent="0.25">
      <c r="A12" s="27" t="s">
        <v>1</v>
      </c>
      <c r="B12" s="24" t="s">
        <v>56</v>
      </c>
      <c r="C12" s="24" t="s">
        <v>146</v>
      </c>
      <c r="D12" s="24" t="s">
        <v>2</v>
      </c>
      <c r="E12" s="28" t="s">
        <v>184</v>
      </c>
      <c r="F12" s="28" t="s">
        <v>185</v>
      </c>
      <c r="G12" s="34"/>
      <c r="H12" s="35">
        <v>36</v>
      </c>
      <c r="I12" s="35">
        <f t="shared" si="0"/>
        <v>1.9726027397260273E-2</v>
      </c>
      <c r="J12" s="36"/>
      <c r="K12" s="37">
        <f t="shared" ref="K12:K38" si="8">H12*J12</f>
        <v>0</v>
      </c>
      <c r="L12" s="38"/>
      <c r="M12" s="39">
        <f t="shared" si="2"/>
        <v>0</v>
      </c>
      <c r="N12" s="39">
        <f t="shared" si="3"/>
        <v>0</v>
      </c>
      <c r="O12" s="39">
        <f t="shared" si="4"/>
        <v>0</v>
      </c>
      <c r="P12" s="39">
        <f t="shared" si="5"/>
        <v>0</v>
      </c>
      <c r="Q12" s="40">
        <f t="shared" si="6"/>
        <v>0</v>
      </c>
      <c r="R12" s="40">
        <f t="shared" si="7"/>
        <v>0</v>
      </c>
      <c r="S12" s="41"/>
      <c r="T12" s="42"/>
    </row>
    <row r="13" spans="1:20" ht="60.6" customHeight="1" thickBot="1" x14ac:dyDescent="0.25">
      <c r="A13" s="27" t="s">
        <v>1</v>
      </c>
      <c r="B13" s="24" t="s">
        <v>60</v>
      </c>
      <c r="C13" s="24" t="s">
        <v>147</v>
      </c>
      <c r="D13" s="24" t="s">
        <v>2</v>
      </c>
      <c r="E13" s="28" t="s">
        <v>184</v>
      </c>
      <c r="F13" s="28" t="s">
        <v>186</v>
      </c>
      <c r="G13" s="34"/>
      <c r="H13" s="35">
        <v>14</v>
      </c>
      <c r="I13" s="35">
        <f t="shared" si="0"/>
        <v>7.6712328767123287E-3</v>
      </c>
      <c r="J13" s="36"/>
      <c r="K13" s="37">
        <f t="shared" si="8"/>
        <v>0</v>
      </c>
      <c r="L13" s="38"/>
      <c r="M13" s="39">
        <f t="shared" si="2"/>
        <v>0</v>
      </c>
      <c r="N13" s="39">
        <f t="shared" si="3"/>
        <v>0</v>
      </c>
      <c r="O13" s="39">
        <f t="shared" si="4"/>
        <v>0</v>
      </c>
      <c r="P13" s="39">
        <f t="shared" si="5"/>
        <v>0</v>
      </c>
      <c r="Q13" s="40">
        <f t="shared" si="6"/>
        <v>0</v>
      </c>
      <c r="R13" s="40">
        <f t="shared" si="7"/>
        <v>0</v>
      </c>
      <c r="S13" s="41"/>
      <c r="T13" s="42"/>
    </row>
    <row r="14" spans="1:20" ht="67.900000000000006" customHeight="1" thickBot="1" x14ac:dyDescent="0.25">
      <c r="A14" s="27" t="s">
        <v>1</v>
      </c>
      <c r="B14" s="24" t="s">
        <v>64</v>
      </c>
      <c r="C14" s="24" t="s">
        <v>148</v>
      </c>
      <c r="D14" s="24" t="s">
        <v>2</v>
      </c>
      <c r="E14" s="28" t="s">
        <v>184</v>
      </c>
      <c r="F14" s="28" t="s">
        <v>187</v>
      </c>
      <c r="G14" s="34"/>
      <c r="H14" s="35">
        <v>66</v>
      </c>
      <c r="I14" s="35">
        <f t="shared" si="0"/>
        <v>3.6164383561643837E-2</v>
      </c>
      <c r="J14" s="36"/>
      <c r="K14" s="37">
        <f t="shared" si="8"/>
        <v>0</v>
      </c>
      <c r="L14" s="38"/>
      <c r="M14" s="39">
        <f t="shared" si="2"/>
        <v>0</v>
      </c>
      <c r="N14" s="39">
        <f t="shared" si="3"/>
        <v>0</v>
      </c>
      <c r="O14" s="39">
        <f t="shared" si="4"/>
        <v>0</v>
      </c>
      <c r="P14" s="39">
        <f t="shared" si="5"/>
        <v>0</v>
      </c>
      <c r="Q14" s="40">
        <f t="shared" si="6"/>
        <v>0</v>
      </c>
      <c r="R14" s="40">
        <f t="shared" si="7"/>
        <v>0</v>
      </c>
      <c r="S14" s="41"/>
      <c r="T14" s="42"/>
    </row>
    <row r="15" spans="1:20" ht="109.15" customHeight="1" thickBot="1" x14ac:dyDescent="0.25">
      <c r="A15" s="27" t="s">
        <v>1</v>
      </c>
      <c r="B15" s="24" t="s">
        <v>68</v>
      </c>
      <c r="C15" s="24" t="s">
        <v>149</v>
      </c>
      <c r="D15" s="24" t="s">
        <v>2</v>
      </c>
      <c r="E15" s="28" t="s">
        <v>188</v>
      </c>
      <c r="F15" s="28" t="s">
        <v>189</v>
      </c>
      <c r="G15" s="34"/>
      <c r="H15" s="35">
        <v>69</v>
      </c>
      <c r="I15" s="35">
        <f t="shared" si="0"/>
        <v>3.7808219178082192E-2</v>
      </c>
      <c r="J15" s="36"/>
      <c r="K15" s="37">
        <f t="shared" si="8"/>
        <v>0</v>
      </c>
      <c r="L15" s="38"/>
      <c r="M15" s="39">
        <f t="shared" si="2"/>
        <v>0</v>
      </c>
      <c r="N15" s="39">
        <f t="shared" si="3"/>
        <v>0</v>
      </c>
      <c r="O15" s="39">
        <f t="shared" si="4"/>
        <v>0</v>
      </c>
      <c r="P15" s="39">
        <f t="shared" si="5"/>
        <v>0</v>
      </c>
      <c r="Q15" s="40">
        <f t="shared" si="6"/>
        <v>0</v>
      </c>
      <c r="R15" s="40">
        <f t="shared" si="7"/>
        <v>0</v>
      </c>
      <c r="S15" s="41"/>
      <c r="T15" s="42"/>
    </row>
    <row r="16" spans="1:20" ht="111" customHeight="1" thickBot="1" x14ac:dyDescent="0.25">
      <c r="A16" s="27" t="s">
        <v>1</v>
      </c>
      <c r="B16" s="24" t="s">
        <v>73</v>
      </c>
      <c r="C16" s="24" t="s">
        <v>150</v>
      </c>
      <c r="D16" s="24" t="s">
        <v>2</v>
      </c>
      <c r="E16" s="28" t="s">
        <v>188</v>
      </c>
      <c r="F16" s="28" t="s">
        <v>190</v>
      </c>
      <c r="G16" s="34"/>
      <c r="H16" s="35">
        <v>178</v>
      </c>
      <c r="I16" s="35">
        <f t="shared" si="0"/>
        <v>9.7534246575342459E-2</v>
      </c>
      <c r="J16" s="36"/>
      <c r="K16" s="37">
        <f t="shared" si="8"/>
        <v>0</v>
      </c>
      <c r="L16" s="38"/>
      <c r="M16" s="39">
        <f t="shared" si="2"/>
        <v>0</v>
      </c>
      <c r="N16" s="39">
        <f t="shared" si="3"/>
        <v>0</v>
      </c>
      <c r="O16" s="39">
        <f t="shared" si="4"/>
        <v>0</v>
      </c>
      <c r="P16" s="39">
        <f t="shared" si="5"/>
        <v>0</v>
      </c>
      <c r="Q16" s="40">
        <f t="shared" si="6"/>
        <v>0</v>
      </c>
      <c r="R16" s="40">
        <f t="shared" si="7"/>
        <v>0</v>
      </c>
      <c r="S16" s="41"/>
      <c r="T16" s="42"/>
    </row>
    <row r="17" spans="1:20" ht="108" customHeight="1" thickBot="1" x14ac:dyDescent="0.25">
      <c r="A17" s="27" t="s">
        <v>1</v>
      </c>
      <c r="B17" s="24" t="s">
        <v>77</v>
      </c>
      <c r="C17" s="24" t="s">
        <v>151</v>
      </c>
      <c r="D17" s="24" t="s">
        <v>2</v>
      </c>
      <c r="E17" s="28" t="s">
        <v>184</v>
      </c>
      <c r="F17" s="28" t="s">
        <v>191</v>
      </c>
      <c r="G17" s="34"/>
      <c r="H17" s="35">
        <v>1</v>
      </c>
      <c r="I17" s="35">
        <f t="shared" si="0"/>
        <v>5.4794520547945202E-4</v>
      </c>
      <c r="J17" s="36"/>
      <c r="K17" s="37">
        <f t="shared" si="8"/>
        <v>0</v>
      </c>
      <c r="L17" s="38"/>
      <c r="M17" s="39">
        <f t="shared" si="2"/>
        <v>0</v>
      </c>
      <c r="N17" s="39">
        <f t="shared" si="3"/>
        <v>0</v>
      </c>
      <c r="O17" s="39">
        <f t="shared" si="4"/>
        <v>0</v>
      </c>
      <c r="P17" s="39">
        <f t="shared" si="5"/>
        <v>0</v>
      </c>
      <c r="Q17" s="40">
        <f t="shared" si="6"/>
        <v>0</v>
      </c>
      <c r="R17" s="40">
        <f t="shared" si="7"/>
        <v>0</v>
      </c>
      <c r="S17" s="41"/>
      <c r="T17" s="42"/>
    </row>
    <row r="18" spans="1:20" ht="91.15" customHeight="1" thickBot="1" x14ac:dyDescent="0.25">
      <c r="A18" s="27" t="s">
        <v>1</v>
      </c>
      <c r="B18" s="24" t="s">
        <v>81</v>
      </c>
      <c r="C18" s="24" t="s">
        <v>152</v>
      </c>
      <c r="D18" s="24" t="s">
        <v>2</v>
      </c>
      <c r="E18" s="24" t="s">
        <v>188</v>
      </c>
      <c r="F18" s="28" t="s">
        <v>192</v>
      </c>
      <c r="G18" s="34"/>
      <c r="H18" s="35">
        <v>62</v>
      </c>
      <c r="I18" s="35">
        <f t="shared" si="0"/>
        <v>3.3972602739726028E-2</v>
      </c>
      <c r="J18" s="36"/>
      <c r="K18" s="37">
        <f t="shared" si="8"/>
        <v>0</v>
      </c>
      <c r="L18" s="38"/>
      <c r="M18" s="39">
        <f t="shared" si="2"/>
        <v>0</v>
      </c>
      <c r="N18" s="39">
        <f t="shared" si="3"/>
        <v>0</v>
      </c>
      <c r="O18" s="39">
        <f t="shared" si="4"/>
        <v>0</v>
      </c>
      <c r="P18" s="39">
        <f t="shared" si="5"/>
        <v>0</v>
      </c>
      <c r="Q18" s="40">
        <f t="shared" si="6"/>
        <v>0</v>
      </c>
      <c r="R18" s="40">
        <f t="shared" si="7"/>
        <v>0</v>
      </c>
      <c r="S18" s="41"/>
      <c r="T18" s="42"/>
    </row>
    <row r="19" spans="1:20" ht="106.15" customHeight="1" thickBot="1" x14ac:dyDescent="0.25">
      <c r="A19" s="27" t="s">
        <v>1</v>
      </c>
      <c r="B19" s="24" t="s">
        <v>85</v>
      </c>
      <c r="C19" s="24" t="s">
        <v>153</v>
      </c>
      <c r="D19" s="24" t="s">
        <v>2</v>
      </c>
      <c r="E19" s="28" t="s">
        <v>176</v>
      </c>
      <c r="F19" s="28" t="s">
        <v>193</v>
      </c>
      <c r="G19" s="34"/>
      <c r="H19" s="35">
        <v>5</v>
      </c>
      <c r="I19" s="35">
        <f t="shared" si="0"/>
        <v>2.7397260273972603E-3</v>
      </c>
      <c r="J19" s="36"/>
      <c r="K19" s="37">
        <f t="shared" si="8"/>
        <v>0</v>
      </c>
      <c r="L19" s="38"/>
      <c r="M19" s="39">
        <f t="shared" si="2"/>
        <v>0</v>
      </c>
      <c r="N19" s="39">
        <f t="shared" si="3"/>
        <v>0</v>
      </c>
      <c r="O19" s="39">
        <f t="shared" si="4"/>
        <v>0</v>
      </c>
      <c r="P19" s="39">
        <f t="shared" si="5"/>
        <v>0</v>
      </c>
      <c r="Q19" s="40">
        <f t="shared" si="6"/>
        <v>0</v>
      </c>
      <c r="R19" s="40">
        <f t="shared" si="7"/>
        <v>0</v>
      </c>
      <c r="S19" s="41"/>
      <c r="T19" s="42"/>
    </row>
    <row r="20" spans="1:20" ht="96.6" customHeight="1" thickBot="1" x14ac:dyDescent="0.25">
      <c r="A20" s="27" t="s">
        <v>1</v>
      </c>
      <c r="B20" s="24" t="s">
        <v>87</v>
      </c>
      <c r="C20" s="24" t="s">
        <v>154</v>
      </c>
      <c r="D20" s="24" t="s">
        <v>2</v>
      </c>
      <c r="E20" s="28" t="s">
        <v>194</v>
      </c>
      <c r="F20" s="28" t="s">
        <v>195</v>
      </c>
      <c r="G20" s="34"/>
      <c r="H20" s="35">
        <v>120</v>
      </c>
      <c r="I20" s="35">
        <f t="shared" si="0"/>
        <v>6.575342465753424E-2</v>
      </c>
      <c r="J20" s="36"/>
      <c r="K20" s="37">
        <f t="shared" si="8"/>
        <v>0</v>
      </c>
      <c r="L20" s="38"/>
      <c r="M20" s="39">
        <f t="shared" si="2"/>
        <v>0</v>
      </c>
      <c r="N20" s="39">
        <f t="shared" si="3"/>
        <v>0</v>
      </c>
      <c r="O20" s="39">
        <f t="shared" si="4"/>
        <v>0</v>
      </c>
      <c r="P20" s="39">
        <f t="shared" si="5"/>
        <v>0</v>
      </c>
      <c r="Q20" s="40">
        <f t="shared" si="6"/>
        <v>0</v>
      </c>
      <c r="R20" s="40">
        <f t="shared" si="7"/>
        <v>0</v>
      </c>
      <c r="S20" s="41"/>
      <c r="T20" s="42"/>
    </row>
    <row r="21" spans="1:20" ht="63.6" customHeight="1" thickBot="1" x14ac:dyDescent="0.25">
      <c r="A21" s="27" t="s">
        <v>1</v>
      </c>
      <c r="B21" s="28" t="s">
        <v>90</v>
      </c>
      <c r="C21" s="28" t="s">
        <v>155</v>
      </c>
      <c r="D21" s="28" t="s">
        <v>2</v>
      </c>
      <c r="E21" s="31"/>
      <c r="F21" s="31"/>
      <c r="G21" s="34"/>
      <c r="H21" s="35">
        <v>260</v>
      </c>
      <c r="I21" s="35">
        <f t="shared" si="0"/>
        <v>0.14246575342465753</v>
      </c>
      <c r="J21" s="36"/>
      <c r="K21" s="37">
        <f t="shared" si="8"/>
        <v>0</v>
      </c>
      <c r="L21" s="38"/>
      <c r="M21" s="39">
        <f t="shared" si="2"/>
        <v>0</v>
      </c>
      <c r="N21" s="39">
        <f t="shared" si="3"/>
        <v>0</v>
      </c>
      <c r="O21" s="39">
        <f t="shared" si="4"/>
        <v>0</v>
      </c>
      <c r="P21" s="39">
        <f t="shared" si="5"/>
        <v>0</v>
      </c>
      <c r="Q21" s="40">
        <f t="shared" si="6"/>
        <v>0</v>
      </c>
      <c r="R21" s="40">
        <f t="shared" si="7"/>
        <v>0</v>
      </c>
      <c r="S21" s="41"/>
      <c r="T21" s="42"/>
    </row>
    <row r="22" spans="1:20" ht="72.599999999999994" customHeight="1" thickBot="1" x14ac:dyDescent="0.25">
      <c r="A22" s="27" t="s">
        <v>1</v>
      </c>
      <c r="B22" s="24" t="s">
        <v>92</v>
      </c>
      <c r="C22" s="24" t="s">
        <v>156</v>
      </c>
      <c r="D22" s="24" t="s">
        <v>2</v>
      </c>
      <c r="E22" s="31"/>
      <c r="F22" s="31"/>
      <c r="G22" s="34"/>
      <c r="H22" s="35">
        <v>297</v>
      </c>
      <c r="I22" s="35">
        <f t="shared" si="0"/>
        <v>0.16273972602739725</v>
      </c>
      <c r="J22" s="36"/>
      <c r="K22" s="37">
        <f t="shared" si="8"/>
        <v>0</v>
      </c>
      <c r="L22" s="38"/>
      <c r="M22" s="39">
        <f t="shared" si="2"/>
        <v>0</v>
      </c>
      <c r="N22" s="39">
        <f t="shared" si="3"/>
        <v>0</v>
      </c>
      <c r="O22" s="39">
        <f t="shared" si="4"/>
        <v>0</v>
      </c>
      <c r="P22" s="39">
        <f t="shared" si="5"/>
        <v>0</v>
      </c>
      <c r="Q22" s="40">
        <f t="shared" si="6"/>
        <v>0</v>
      </c>
      <c r="R22" s="40">
        <f t="shared" si="7"/>
        <v>0</v>
      </c>
      <c r="S22" s="41"/>
      <c r="T22" s="42"/>
    </row>
    <row r="23" spans="1:20" ht="81.599999999999994" customHeight="1" thickBot="1" x14ac:dyDescent="0.25">
      <c r="A23" s="27" t="s">
        <v>1</v>
      </c>
      <c r="B23" s="24" t="s">
        <v>93</v>
      </c>
      <c r="C23" s="24" t="s">
        <v>157</v>
      </c>
      <c r="D23" s="24" t="s">
        <v>2</v>
      </c>
      <c r="E23" s="28" t="s">
        <v>196</v>
      </c>
      <c r="F23" s="28" t="s">
        <v>197</v>
      </c>
      <c r="G23" s="34"/>
      <c r="H23" s="35">
        <v>41</v>
      </c>
      <c r="I23" s="35">
        <f t="shared" si="0"/>
        <v>2.2465753424657533E-2</v>
      </c>
      <c r="J23" s="36"/>
      <c r="K23" s="37">
        <f t="shared" si="8"/>
        <v>0</v>
      </c>
      <c r="L23" s="38"/>
      <c r="M23" s="39">
        <f t="shared" si="2"/>
        <v>0</v>
      </c>
      <c r="N23" s="39">
        <f t="shared" si="3"/>
        <v>0</v>
      </c>
      <c r="O23" s="39">
        <f t="shared" si="4"/>
        <v>0</v>
      </c>
      <c r="P23" s="39">
        <f t="shared" si="5"/>
        <v>0</v>
      </c>
      <c r="Q23" s="40">
        <f t="shared" si="6"/>
        <v>0</v>
      </c>
      <c r="R23" s="40">
        <f t="shared" si="7"/>
        <v>0</v>
      </c>
      <c r="S23" s="41"/>
      <c r="T23" s="42"/>
    </row>
    <row r="24" spans="1:20" ht="52.9" customHeight="1" thickBot="1" x14ac:dyDescent="0.25">
      <c r="A24" s="27" t="s">
        <v>1</v>
      </c>
      <c r="B24" s="24" t="s">
        <v>94</v>
      </c>
      <c r="C24" s="24" t="s">
        <v>158</v>
      </c>
      <c r="D24" s="24" t="s">
        <v>2</v>
      </c>
      <c r="E24" s="28" t="s">
        <v>194</v>
      </c>
      <c r="F24" s="28" t="s">
        <v>195</v>
      </c>
      <c r="G24" s="34"/>
      <c r="H24" s="35">
        <v>53</v>
      </c>
      <c r="I24" s="35">
        <f t="shared" si="0"/>
        <v>2.904109589041096E-2</v>
      </c>
      <c r="J24" s="36"/>
      <c r="K24" s="37">
        <f t="shared" si="8"/>
        <v>0</v>
      </c>
      <c r="L24" s="38"/>
      <c r="M24" s="39">
        <f t="shared" si="2"/>
        <v>0</v>
      </c>
      <c r="N24" s="39">
        <f t="shared" si="3"/>
        <v>0</v>
      </c>
      <c r="O24" s="39">
        <f t="shared" si="4"/>
        <v>0</v>
      </c>
      <c r="P24" s="39">
        <f t="shared" si="5"/>
        <v>0</v>
      </c>
      <c r="Q24" s="40">
        <f t="shared" si="6"/>
        <v>0</v>
      </c>
      <c r="R24" s="40">
        <f t="shared" si="7"/>
        <v>0</v>
      </c>
      <c r="S24" s="41"/>
      <c r="T24" s="42"/>
    </row>
    <row r="25" spans="1:20" ht="66.599999999999994" customHeight="1" thickBot="1" x14ac:dyDescent="0.25">
      <c r="A25" s="27" t="s">
        <v>1</v>
      </c>
      <c r="B25" s="24" t="s">
        <v>95</v>
      </c>
      <c r="C25" s="24" t="s">
        <v>159</v>
      </c>
      <c r="D25" s="24" t="s">
        <v>2</v>
      </c>
      <c r="E25" s="28" t="s">
        <v>196</v>
      </c>
      <c r="F25" s="28" t="s">
        <v>195</v>
      </c>
      <c r="G25" s="34"/>
      <c r="H25" s="35">
        <v>20</v>
      </c>
      <c r="I25" s="35">
        <f t="shared" si="0"/>
        <v>1.0958904109589041E-2</v>
      </c>
      <c r="J25" s="36"/>
      <c r="K25" s="37">
        <f t="shared" si="8"/>
        <v>0</v>
      </c>
      <c r="L25" s="38"/>
      <c r="M25" s="39">
        <f t="shared" si="2"/>
        <v>0</v>
      </c>
      <c r="N25" s="39">
        <f t="shared" si="3"/>
        <v>0</v>
      </c>
      <c r="O25" s="39">
        <f t="shared" si="4"/>
        <v>0</v>
      </c>
      <c r="P25" s="39">
        <f t="shared" si="5"/>
        <v>0</v>
      </c>
      <c r="Q25" s="40">
        <f t="shared" si="6"/>
        <v>0</v>
      </c>
      <c r="R25" s="40">
        <f t="shared" si="7"/>
        <v>0</v>
      </c>
      <c r="S25" s="41"/>
      <c r="T25" s="42"/>
    </row>
    <row r="26" spans="1:20" ht="54.6" customHeight="1" thickBot="1" x14ac:dyDescent="0.25">
      <c r="A26" s="27" t="s">
        <v>1</v>
      </c>
      <c r="B26" s="24" t="s">
        <v>96</v>
      </c>
      <c r="C26" s="24" t="s">
        <v>160</v>
      </c>
      <c r="D26" s="24" t="s">
        <v>2</v>
      </c>
      <c r="E26" s="28" t="s">
        <v>198</v>
      </c>
      <c r="F26" s="28" t="s">
        <v>199</v>
      </c>
      <c r="G26" s="34"/>
      <c r="H26" s="35">
        <v>48</v>
      </c>
      <c r="I26" s="35">
        <f t="shared" si="0"/>
        <v>2.63013698630137E-2</v>
      </c>
      <c r="J26" s="36"/>
      <c r="K26" s="37">
        <f t="shared" si="8"/>
        <v>0</v>
      </c>
      <c r="L26" s="38"/>
      <c r="M26" s="39">
        <f t="shared" si="2"/>
        <v>0</v>
      </c>
      <c r="N26" s="39">
        <f t="shared" si="3"/>
        <v>0</v>
      </c>
      <c r="O26" s="39">
        <f t="shared" si="4"/>
        <v>0</v>
      </c>
      <c r="P26" s="39">
        <f t="shared" si="5"/>
        <v>0</v>
      </c>
      <c r="Q26" s="40">
        <f t="shared" si="6"/>
        <v>0</v>
      </c>
      <c r="R26" s="40">
        <f t="shared" si="7"/>
        <v>0</v>
      </c>
      <c r="S26" s="41"/>
      <c r="T26" s="42"/>
    </row>
    <row r="27" spans="1:20" ht="102.6" customHeight="1" thickBot="1" x14ac:dyDescent="0.25">
      <c r="A27" s="27" t="s">
        <v>1</v>
      </c>
      <c r="B27" s="24" t="s">
        <v>97</v>
      </c>
      <c r="C27" s="24" t="s">
        <v>161</v>
      </c>
      <c r="D27" s="24" t="s">
        <v>2</v>
      </c>
      <c r="E27" s="31"/>
      <c r="F27" s="31"/>
      <c r="G27" s="34"/>
      <c r="H27" s="35">
        <v>5</v>
      </c>
      <c r="I27" s="35">
        <f t="shared" si="0"/>
        <v>2.7397260273972603E-3</v>
      </c>
      <c r="J27" s="36"/>
      <c r="K27" s="37">
        <f t="shared" si="8"/>
        <v>0</v>
      </c>
      <c r="L27" s="38"/>
      <c r="M27" s="39">
        <f t="shared" si="2"/>
        <v>0</v>
      </c>
      <c r="N27" s="39">
        <f t="shared" si="3"/>
        <v>0</v>
      </c>
      <c r="O27" s="39">
        <f t="shared" si="4"/>
        <v>0</v>
      </c>
      <c r="P27" s="39">
        <f t="shared" si="5"/>
        <v>0</v>
      </c>
      <c r="Q27" s="40">
        <f t="shared" si="6"/>
        <v>0</v>
      </c>
      <c r="R27" s="40">
        <f t="shared" si="7"/>
        <v>0</v>
      </c>
      <c r="S27" s="41"/>
      <c r="T27" s="42"/>
    </row>
    <row r="28" spans="1:20" ht="87" customHeight="1" thickBot="1" x14ac:dyDescent="0.25">
      <c r="A28" s="27" t="s">
        <v>1</v>
      </c>
      <c r="B28" s="28" t="s">
        <v>98</v>
      </c>
      <c r="C28" s="28" t="s">
        <v>162</v>
      </c>
      <c r="D28" s="28" t="s">
        <v>2</v>
      </c>
      <c r="E28" s="31"/>
      <c r="F28" s="31"/>
      <c r="G28" s="34"/>
      <c r="H28" s="35">
        <v>1</v>
      </c>
      <c r="I28" s="35">
        <f t="shared" si="0"/>
        <v>5.4794520547945202E-4</v>
      </c>
      <c r="J28" s="36"/>
      <c r="K28" s="37">
        <f t="shared" si="8"/>
        <v>0</v>
      </c>
      <c r="L28" s="38"/>
      <c r="M28" s="39">
        <f t="shared" si="2"/>
        <v>0</v>
      </c>
      <c r="N28" s="39">
        <f t="shared" si="3"/>
        <v>0</v>
      </c>
      <c r="O28" s="39">
        <f t="shared" si="4"/>
        <v>0</v>
      </c>
      <c r="P28" s="39">
        <f t="shared" si="5"/>
        <v>0</v>
      </c>
      <c r="Q28" s="40">
        <f t="shared" si="6"/>
        <v>0</v>
      </c>
      <c r="R28" s="40">
        <f t="shared" si="7"/>
        <v>0</v>
      </c>
      <c r="S28" s="41"/>
      <c r="T28" s="42"/>
    </row>
    <row r="29" spans="1:20" ht="100.9" customHeight="1" thickBot="1" x14ac:dyDescent="0.25">
      <c r="A29" s="27" t="s">
        <v>1</v>
      </c>
      <c r="B29" s="24" t="s">
        <v>99</v>
      </c>
      <c r="C29" s="24" t="s">
        <v>163</v>
      </c>
      <c r="D29" s="24" t="s">
        <v>2</v>
      </c>
      <c r="E29" s="28" t="s">
        <v>200</v>
      </c>
      <c r="F29" s="28" t="s">
        <v>201</v>
      </c>
      <c r="G29" s="34"/>
      <c r="H29" s="35">
        <v>265</v>
      </c>
      <c r="I29" s="35">
        <f t="shared" si="0"/>
        <v>0.14520547945205478</v>
      </c>
      <c r="J29" s="36"/>
      <c r="K29" s="37">
        <f t="shared" si="8"/>
        <v>0</v>
      </c>
      <c r="L29" s="38"/>
      <c r="M29" s="39">
        <f t="shared" si="2"/>
        <v>0</v>
      </c>
      <c r="N29" s="39">
        <f t="shared" si="3"/>
        <v>0</v>
      </c>
      <c r="O29" s="39">
        <f t="shared" si="4"/>
        <v>0</v>
      </c>
      <c r="P29" s="39">
        <f t="shared" si="5"/>
        <v>0</v>
      </c>
      <c r="Q29" s="40">
        <f t="shared" si="6"/>
        <v>0</v>
      </c>
      <c r="R29" s="40">
        <f t="shared" si="7"/>
        <v>0</v>
      </c>
      <c r="S29" s="41"/>
      <c r="T29" s="42"/>
    </row>
    <row r="30" spans="1:20" ht="86.45" customHeight="1" thickBot="1" x14ac:dyDescent="0.25">
      <c r="A30" s="27" t="s">
        <v>1</v>
      </c>
      <c r="B30" s="24" t="s">
        <v>105</v>
      </c>
      <c r="C30" s="24" t="s">
        <v>164</v>
      </c>
      <c r="D30" s="24" t="s">
        <v>2</v>
      </c>
      <c r="E30" s="28" t="s">
        <v>184</v>
      </c>
      <c r="F30" s="28" t="s">
        <v>202</v>
      </c>
      <c r="G30" s="34"/>
      <c r="H30" s="35">
        <v>16</v>
      </c>
      <c r="I30" s="35">
        <f t="shared" si="0"/>
        <v>8.7671232876712323E-3</v>
      </c>
      <c r="J30" s="36"/>
      <c r="K30" s="37">
        <f t="shared" si="8"/>
        <v>0</v>
      </c>
      <c r="L30" s="38"/>
      <c r="M30" s="39">
        <f t="shared" si="2"/>
        <v>0</v>
      </c>
      <c r="N30" s="39">
        <f t="shared" si="3"/>
        <v>0</v>
      </c>
      <c r="O30" s="39">
        <f t="shared" si="4"/>
        <v>0</v>
      </c>
      <c r="P30" s="39">
        <f t="shared" si="5"/>
        <v>0</v>
      </c>
      <c r="Q30" s="40">
        <f t="shared" si="6"/>
        <v>0</v>
      </c>
      <c r="R30" s="40">
        <f t="shared" si="7"/>
        <v>0</v>
      </c>
      <c r="S30" s="41"/>
      <c r="T30" s="42"/>
    </row>
    <row r="31" spans="1:20" ht="111.6" customHeight="1" thickBot="1" x14ac:dyDescent="0.25">
      <c r="A31" s="27" t="s">
        <v>1</v>
      </c>
      <c r="B31" s="24" t="s">
        <v>109</v>
      </c>
      <c r="C31" s="24" t="s">
        <v>165</v>
      </c>
      <c r="D31" s="24" t="s">
        <v>2</v>
      </c>
      <c r="E31" s="28" t="s">
        <v>203</v>
      </c>
      <c r="F31" s="28" t="s">
        <v>204</v>
      </c>
      <c r="G31" s="34"/>
      <c r="H31" s="35">
        <v>1</v>
      </c>
      <c r="I31" s="35">
        <f t="shared" si="0"/>
        <v>5.4794520547945202E-4</v>
      </c>
      <c r="J31" s="36"/>
      <c r="K31" s="37">
        <f t="shared" si="8"/>
        <v>0</v>
      </c>
      <c r="L31" s="38"/>
      <c r="M31" s="39">
        <f t="shared" si="2"/>
        <v>0</v>
      </c>
      <c r="N31" s="39">
        <f t="shared" si="3"/>
        <v>0</v>
      </c>
      <c r="O31" s="39">
        <f t="shared" si="4"/>
        <v>0</v>
      </c>
      <c r="P31" s="39">
        <f t="shared" si="5"/>
        <v>0</v>
      </c>
      <c r="Q31" s="40">
        <f t="shared" si="6"/>
        <v>0</v>
      </c>
      <c r="R31" s="40">
        <f t="shared" si="7"/>
        <v>0</v>
      </c>
      <c r="S31" s="41"/>
      <c r="T31" s="42"/>
    </row>
    <row r="32" spans="1:20" ht="92.45" customHeight="1" thickBot="1" x14ac:dyDescent="0.25">
      <c r="A32" s="27" t="s">
        <v>1</v>
      </c>
      <c r="B32" s="24" t="s">
        <v>113</v>
      </c>
      <c r="C32" s="24" t="s">
        <v>166</v>
      </c>
      <c r="D32" s="24" t="s">
        <v>2</v>
      </c>
      <c r="E32" s="28" t="s">
        <v>205</v>
      </c>
      <c r="F32" s="28" t="s">
        <v>206</v>
      </c>
      <c r="G32" s="34"/>
      <c r="H32" s="35">
        <v>276</v>
      </c>
      <c r="I32" s="35">
        <f t="shared" si="0"/>
        <v>0.15123287671232877</v>
      </c>
      <c r="J32" s="36"/>
      <c r="K32" s="37">
        <f t="shared" si="8"/>
        <v>0</v>
      </c>
      <c r="L32" s="38"/>
      <c r="M32" s="39">
        <f t="shared" si="2"/>
        <v>0</v>
      </c>
      <c r="N32" s="39">
        <f t="shared" si="3"/>
        <v>0</v>
      </c>
      <c r="O32" s="39">
        <f t="shared" si="4"/>
        <v>0</v>
      </c>
      <c r="P32" s="39">
        <f t="shared" si="5"/>
        <v>0</v>
      </c>
      <c r="Q32" s="40">
        <f t="shared" si="6"/>
        <v>0</v>
      </c>
      <c r="R32" s="40">
        <f t="shared" si="7"/>
        <v>0</v>
      </c>
      <c r="S32" s="41"/>
      <c r="T32" s="42"/>
    </row>
    <row r="33" spans="1:20" ht="95.45" customHeight="1" thickBot="1" x14ac:dyDescent="0.25">
      <c r="A33" s="27" t="s">
        <v>1</v>
      </c>
      <c r="B33" s="24" t="s">
        <v>116</v>
      </c>
      <c r="C33" s="24" t="s">
        <v>167</v>
      </c>
      <c r="D33" s="24" t="s">
        <v>2</v>
      </c>
      <c r="E33" s="28" t="s">
        <v>207</v>
      </c>
      <c r="F33" s="28" t="s">
        <v>208</v>
      </c>
      <c r="G33" s="34"/>
      <c r="H33" s="35">
        <v>154</v>
      </c>
      <c r="I33" s="35">
        <f t="shared" si="0"/>
        <v>8.438356164383562E-2</v>
      </c>
      <c r="J33" s="36"/>
      <c r="K33" s="37">
        <f t="shared" si="8"/>
        <v>0</v>
      </c>
      <c r="L33" s="38"/>
      <c r="M33" s="39">
        <f t="shared" si="2"/>
        <v>0</v>
      </c>
      <c r="N33" s="39">
        <f t="shared" si="3"/>
        <v>0</v>
      </c>
      <c r="O33" s="39">
        <f t="shared" si="4"/>
        <v>0</v>
      </c>
      <c r="P33" s="39">
        <f t="shared" si="5"/>
        <v>0</v>
      </c>
      <c r="Q33" s="40">
        <f t="shared" si="6"/>
        <v>0</v>
      </c>
      <c r="R33" s="40">
        <f t="shared" si="7"/>
        <v>0</v>
      </c>
      <c r="S33" s="41"/>
      <c r="T33" s="42"/>
    </row>
    <row r="34" spans="1:20" ht="68.45" customHeight="1" thickBot="1" x14ac:dyDescent="0.25">
      <c r="A34" s="27" t="s">
        <v>1</v>
      </c>
      <c r="B34" s="24" t="s">
        <v>119</v>
      </c>
      <c r="C34" s="24" t="s">
        <v>168</v>
      </c>
      <c r="D34" s="24" t="s">
        <v>2</v>
      </c>
      <c r="E34" s="28" t="s">
        <v>209</v>
      </c>
      <c r="F34" s="28" t="s">
        <v>210</v>
      </c>
      <c r="G34" s="34"/>
      <c r="H34" s="35">
        <v>2</v>
      </c>
      <c r="I34" s="35">
        <f t="shared" si="0"/>
        <v>1.095890410958904E-3</v>
      </c>
      <c r="J34" s="36"/>
      <c r="K34" s="37">
        <f t="shared" si="8"/>
        <v>0</v>
      </c>
      <c r="L34" s="38"/>
      <c r="M34" s="39">
        <f t="shared" si="2"/>
        <v>0</v>
      </c>
      <c r="N34" s="39">
        <f t="shared" si="3"/>
        <v>0</v>
      </c>
      <c r="O34" s="39">
        <f t="shared" si="4"/>
        <v>0</v>
      </c>
      <c r="P34" s="39">
        <f t="shared" si="5"/>
        <v>0</v>
      </c>
      <c r="Q34" s="40">
        <f t="shared" si="6"/>
        <v>0</v>
      </c>
      <c r="R34" s="40">
        <f t="shared" si="7"/>
        <v>0</v>
      </c>
      <c r="S34" s="41"/>
      <c r="T34" s="42"/>
    </row>
    <row r="35" spans="1:20" ht="93.6" customHeight="1" thickBot="1" x14ac:dyDescent="0.25">
      <c r="A35" s="27" t="s">
        <v>1</v>
      </c>
      <c r="B35" s="24" t="s">
        <v>123</v>
      </c>
      <c r="C35" s="24" t="s">
        <v>216</v>
      </c>
      <c r="D35" s="24" t="s">
        <v>2</v>
      </c>
      <c r="E35" s="28" t="s">
        <v>184</v>
      </c>
      <c r="F35" s="28" t="s">
        <v>211</v>
      </c>
      <c r="G35" s="34"/>
      <c r="H35" s="35">
        <v>44</v>
      </c>
      <c r="I35" s="35">
        <f t="shared" si="0"/>
        <v>2.4109589041095891E-2</v>
      </c>
      <c r="J35" s="36"/>
      <c r="K35" s="37">
        <f t="shared" si="8"/>
        <v>0</v>
      </c>
      <c r="L35" s="38"/>
      <c r="M35" s="39">
        <f t="shared" si="2"/>
        <v>0</v>
      </c>
      <c r="N35" s="39">
        <f t="shared" si="3"/>
        <v>0</v>
      </c>
      <c r="O35" s="39">
        <f t="shared" si="4"/>
        <v>0</v>
      </c>
      <c r="P35" s="39">
        <f t="shared" si="5"/>
        <v>0</v>
      </c>
      <c r="Q35" s="40">
        <f t="shared" si="6"/>
        <v>0</v>
      </c>
      <c r="R35" s="40">
        <f t="shared" si="7"/>
        <v>0</v>
      </c>
      <c r="S35" s="41"/>
      <c r="T35" s="42"/>
    </row>
    <row r="36" spans="1:20" ht="100.15" customHeight="1" thickBot="1" x14ac:dyDescent="0.25">
      <c r="A36" s="27" t="s">
        <v>1</v>
      </c>
      <c r="B36" s="24" t="s">
        <v>127</v>
      </c>
      <c r="C36" s="24" t="s">
        <v>169</v>
      </c>
      <c r="D36" s="24" t="s">
        <v>2</v>
      </c>
      <c r="E36" s="28" t="s">
        <v>184</v>
      </c>
      <c r="F36" s="28" t="s">
        <v>212</v>
      </c>
      <c r="G36" s="34"/>
      <c r="H36" s="35">
        <v>15</v>
      </c>
      <c r="I36" s="35">
        <f t="shared" si="0"/>
        <v>8.21917808219178E-3</v>
      </c>
      <c r="J36" s="36"/>
      <c r="K36" s="37">
        <f t="shared" si="8"/>
        <v>0</v>
      </c>
      <c r="L36" s="38"/>
      <c r="M36" s="39">
        <f t="shared" si="2"/>
        <v>0</v>
      </c>
      <c r="N36" s="39">
        <f t="shared" si="3"/>
        <v>0</v>
      </c>
      <c r="O36" s="39">
        <f t="shared" si="4"/>
        <v>0</v>
      </c>
      <c r="P36" s="39">
        <f t="shared" si="5"/>
        <v>0</v>
      </c>
      <c r="Q36" s="40">
        <f t="shared" si="6"/>
        <v>0</v>
      </c>
      <c r="R36" s="40">
        <f t="shared" si="7"/>
        <v>0</v>
      </c>
      <c r="S36" s="41"/>
      <c r="T36" s="42"/>
    </row>
    <row r="37" spans="1:20" ht="91.15" customHeight="1" thickBot="1" x14ac:dyDescent="0.25">
      <c r="A37" s="27" t="s">
        <v>1</v>
      </c>
      <c r="B37" s="24" t="s">
        <v>131</v>
      </c>
      <c r="C37" s="24" t="s">
        <v>170</v>
      </c>
      <c r="D37" s="24" t="s">
        <v>2</v>
      </c>
      <c r="E37" s="32" t="s">
        <v>184</v>
      </c>
      <c r="F37" s="32" t="s">
        <v>213</v>
      </c>
      <c r="G37" s="34"/>
      <c r="H37" s="35">
        <v>5</v>
      </c>
      <c r="I37" s="35">
        <f t="shared" si="0"/>
        <v>2.7397260273972603E-3</v>
      </c>
      <c r="J37" s="36"/>
      <c r="K37" s="37">
        <f t="shared" si="8"/>
        <v>0</v>
      </c>
      <c r="L37" s="38"/>
      <c r="M37" s="39">
        <f t="shared" si="2"/>
        <v>0</v>
      </c>
      <c r="N37" s="39">
        <f t="shared" si="3"/>
        <v>0</v>
      </c>
      <c r="O37" s="39">
        <f t="shared" si="4"/>
        <v>0</v>
      </c>
      <c r="P37" s="39">
        <f t="shared" si="5"/>
        <v>0</v>
      </c>
      <c r="Q37" s="40">
        <f t="shared" si="6"/>
        <v>0</v>
      </c>
      <c r="R37" s="40">
        <f t="shared" si="7"/>
        <v>0</v>
      </c>
      <c r="S37" s="41"/>
      <c r="T37" s="42"/>
    </row>
    <row r="38" spans="1:20" ht="82.9" customHeight="1" thickBot="1" x14ac:dyDescent="0.25">
      <c r="A38" s="27" t="s">
        <v>1</v>
      </c>
      <c r="B38" s="24" t="s">
        <v>135</v>
      </c>
      <c r="C38" s="24" t="s">
        <v>171</v>
      </c>
      <c r="D38" s="24" t="s">
        <v>2</v>
      </c>
      <c r="E38" s="33" t="s">
        <v>184</v>
      </c>
      <c r="F38" s="33" t="s">
        <v>214</v>
      </c>
      <c r="G38" s="34"/>
      <c r="H38" s="35">
        <v>5</v>
      </c>
      <c r="I38" s="35">
        <f t="shared" si="0"/>
        <v>2.7397260273972603E-3</v>
      </c>
      <c r="J38" s="36"/>
      <c r="K38" s="37">
        <f t="shared" si="8"/>
        <v>0</v>
      </c>
      <c r="L38" s="38"/>
      <c r="M38" s="39">
        <f t="shared" si="2"/>
        <v>0</v>
      </c>
      <c r="N38" s="39">
        <f t="shared" si="3"/>
        <v>0</v>
      </c>
      <c r="O38" s="39">
        <f t="shared" si="4"/>
        <v>0</v>
      </c>
      <c r="P38" s="39">
        <f t="shared" si="5"/>
        <v>0</v>
      </c>
      <c r="Q38" s="40">
        <f t="shared" si="6"/>
        <v>0</v>
      </c>
      <c r="R38" s="40">
        <f t="shared" si="7"/>
        <v>0</v>
      </c>
      <c r="S38" s="41"/>
      <c r="T38" s="42"/>
    </row>
    <row r="39" spans="1:20" ht="58.9" customHeight="1" thickBot="1" x14ac:dyDescent="0.3">
      <c r="A39" s="55" t="s">
        <v>21</v>
      </c>
      <c r="B39" s="56"/>
      <c r="C39" s="56"/>
      <c r="D39" s="56"/>
      <c r="E39" s="56"/>
      <c r="F39" s="56"/>
      <c r="G39" s="56"/>
      <c r="H39" s="56"/>
      <c r="I39" s="56"/>
      <c r="J39" s="57"/>
      <c r="K39" s="43">
        <f>SUM(K6:K38)</f>
        <v>0</v>
      </c>
      <c r="L39" s="13"/>
      <c r="M39" s="17"/>
      <c r="N39" s="17"/>
      <c r="O39" s="17"/>
      <c r="P39" s="17"/>
      <c r="Q39" s="22"/>
      <c r="R39" s="44">
        <f>SUM(R6:R38)</f>
        <v>0</v>
      </c>
      <c r="S39" s="14"/>
      <c r="T39" s="15"/>
    </row>
    <row r="40" spans="1:20" ht="43.9" customHeight="1" x14ac:dyDescent="0.2"/>
    <row r="41" spans="1:20" ht="65.45" customHeight="1" x14ac:dyDescent="0.2"/>
    <row r="42" spans="1:20" ht="67.150000000000006" customHeight="1" x14ac:dyDescent="0.2"/>
    <row r="43" spans="1:20" ht="45" customHeight="1" x14ac:dyDescent="0.2"/>
    <row r="44" spans="1:20" ht="45" customHeight="1" x14ac:dyDescent="0.2"/>
    <row r="45" spans="1:20" ht="115.15" customHeight="1" x14ac:dyDescent="0.2"/>
    <row r="46" spans="1:20" ht="150" customHeight="1" x14ac:dyDescent="0.2"/>
    <row r="47" spans="1:20" ht="56.45" customHeight="1" x14ac:dyDescent="0.2"/>
    <row r="48" spans="1:20" ht="45" customHeight="1" x14ac:dyDescent="0.2"/>
    <row r="49" ht="90.6" customHeight="1" x14ac:dyDescent="0.2"/>
    <row r="50" ht="45" customHeight="1" x14ac:dyDescent="0.2"/>
    <row r="51" ht="45" customHeight="1" x14ac:dyDescent="0.2"/>
    <row r="52" ht="59.45" customHeight="1" x14ac:dyDescent="0.2"/>
    <row r="53" ht="62.45" customHeight="1" x14ac:dyDescent="0.2"/>
    <row r="54" ht="106.9" customHeight="1" x14ac:dyDescent="0.2"/>
    <row r="55" ht="45" customHeight="1" x14ac:dyDescent="0.2"/>
    <row r="56" ht="112.15" customHeight="1" x14ac:dyDescent="0.2"/>
    <row r="57" ht="135.6" customHeight="1" x14ac:dyDescent="0.2"/>
    <row r="58" ht="112.15" customHeight="1" x14ac:dyDescent="0.2"/>
    <row r="59" ht="114" customHeight="1" x14ac:dyDescent="0.2"/>
    <row r="60" ht="110.45" customHeight="1" x14ac:dyDescent="0.2"/>
    <row r="61" ht="109.9" customHeight="1" x14ac:dyDescent="0.2"/>
    <row r="62" ht="101.45" customHeight="1" x14ac:dyDescent="0.2"/>
    <row r="63" ht="64.900000000000006" customHeight="1" x14ac:dyDescent="0.2"/>
    <row r="64" ht="75" customHeight="1" x14ac:dyDescent="0.2"/>
    <row r="65" ht="69" customHeight="1" x14ac:dyDescent="0.2"/>
    <row r="66" ht="54.6" customHeight="1" x14ac:dyDescent="0.2"/>
    <row r="67" ht="54.6" customHeight="1" x14ac:dyDescent="0.2"/>
    <row r="68" ht="75.599999999999994" customHeight="1" x14ac:dyDescent="0.2"/>
    <row r="69" ht="61.9" customHeight="1" x14ac:dyDescent="0.2"/>
    <row r="70" ht="62.45" customHeight="1" x14ac:dyDescent="0.2"/>
    <row r="71" ht="60.6" customHeight="1" x14ac:dyDescent="0.2"/>
    <row r="72" ht="67.150000000000006" customHeight="1" x14ac:dyDescent="0.2"/>
    <row r="73" ht="47.45" customHeight="1" x14ac:dyDescent="0.2"/>
    <row r="74" ht="61.15" customHeight="1" x14ac:dyDescent="0.2"/>
    <row r="75" ht="59.45" customHeight="1" x14ac:dyDescent="0.2"/>
    <row r="76" ht="58.9" customHeight="1" x14ac:dyDescent="0.2"/>
    <row r="77" ht="45" customHeight="1" x14ac:dyDescent="0.2"/>
    <row r="78" ht="45" customHeight="1" x14ac:dyDescent="0.2"/>
    <row r="79" ht="45" customHeight="1" x14ac:dyDescent="0.2"/>
    <row r="80" ht="45" customHeight="1" x14ac:dyDescent="0.2"/>
    <row r="81" ht="78.599999999999994" customHeight="1" x14ac:dyDescent="0.2"/>
    <row r="82" ht="45" customHeight="1" x14ac:dyDescent="0.2"/>
    <row r="83" ht="45" customHeight="1" x14ac:dyDescent="0.2"/>
    <row r="84" ht="78" customHeight="1" x14ac:dyDescent="0.2"/>
    <row r="85" ht="45" customHeight="1" x14ac:dyDescent="0.2"/>
    <row r="86" ht="45" customHeight="1" x14ac:dyDescent="0.2"/>
    <row r="87" ht="45" customHeight="1" x14ac:dyDescent="0.2"/>
    <row r="88" ht="44.45" customHeight="1" x14ac:dyDescent="0.2"/>
  </sheetData>
  <sheetProtection password="CEAE" sheet="1" objects="1" scenarios="1" formatCells="0" formatColumns="0" formatRows="0" sort="0" pivotTables="0"/>
  <sortState ref="A1:M41">
    <sortCondition ref="B1"/>
  </sortState>
  <mergeCells count="4">
    <mergeCell ref="A39:J39"/>
    <mergeCell ref="A3:K4"/>
    <mergeCell ref="A1:G1"/>
    <mergeCell ref="B2:D2"/>
  </mergeCells>
  <conditionalFormatting sqref="B6:B38">
    <cfRule type="duplicateValues" dxfId="3" priority="7"/>
  </conditionalFormatting>
  <pageMargins left="0.75" right="0.75" top="1" bottom="1" header="0.5" footer="0.5"/>
  <pageSetup paperSize="5"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29">
        <x14:dataValidation type="list" allowBlank="1" showInputMessage="1" showErrorMessage="1">
          <x14:formula1>
            <xm:f>Sheet1!$B$1:$B$3</xm:f>
          </x14:formula1>
          <xm:sqref>G6</xm:sqref>
        </x14:dataValidation>
        <x14:dataValidation type="list" allowBlank="1" showInputMessage="1" showErrorMessage="1">
          <x14:formula1>
            <xm:f>Sheet1!$B$4:$B$5</xm:f>
          </x14:formula1>
          <xm:sqref>G7</xm:sqref>
        </x14:dataValidation>
        <x14:dataValidation type="list" allowBlank="1" showInputMessage="1" showErrorMessage="1">
          <x14:formula1>
            <xm:f>Sheet1!$B$6</xm:f>
          </x14:formula1>
          <xm:sqref>G8</xm:sqref>
        </x14:dataValidation>
        <x14:dataValidation type="list" allowBlank="1" showInputMessage="1" showErrorMessage="1">
          <x14:formula1>
            <xm:f>Sheet1!$B$7</xm:f>
          </x14:formula1>
          <xm:sqref>G9</xm:sqref>
        </x14:dataValidation>
        <x14:dataValidation type="list" allowBlank="1" showInputMessage="1" showErrorMessage="1">
          <x14:formula1>
            <xm:f>Sheet1!$B$8:$B$13</xm:f>
          </x14:formula1>
          <xm:sqref>G10</xm:sqref>
        </x14:dataValidation>
        <x14:dataValidation type="list" allowBlank="1" showInputMessage="1" showErrorMessage="1">
          <x14:formula1>
            <xm:f>Sheet1!$B$14:$B$18</xm:f>
          </x14:formula1>
          <xm:sqref>G11</xm:sqref>
        </x14:dataValidation>
        <x14:dataValidation type="list" allowBlank="1" showInputMessage="1" showErrorMessage="1">
          <x14:formula1>
            <xm:f>Sheet1!$B$19:$B$21</xm:f>
          </x14:formula1>
          <xm:sqref>G12</xm:sqref>
        </x14:dataValidation>
        <x14:dataValidation type="list" allowBlank="1" showInputMessage="1" showErrorMessage="1">
          <x14:formula1>
            <xm:f>Sheet1!$B$22:$B$24</xm:f>
          </x14:formula1>
          <xm:sqref>G13</xm:sqref>
        </x14:dataValidation>
        <x14:dataValidation type="list" allowBlank="1" showInputMessage="1" showErrorMessage="1">
          <x14:formula1>
            <xm:f>Sheet1!$B$25:$B$27</xm:f>
          </x14:formula1>
          <xm:sqref>G14</xm:sqref>
        </x14:dataValidation>
        <x14:dataValidation type="list" allowBlank="1" showInputMessage="1" showErrorMessage="1">
          <x14:formula1>
            <xm:f>Sheet1!$B$28:$B$31</xm:f>
          </x14:formula1>
          <xm:sqref>G15</xm:sqref>
        </x14:dataValidation>
        <x14:dataValidation type="list" allowBlank="1" showInputMessage="1" showErrorMessage="1">
          <x14:formula1>
            <xm:f>Sheet1!$B$32:$B$35</xm:f>
          </x14:formula1>
          <xm:sqref>G16</xm:sqref>
        </x14:dataValidation>
        <x14:dataValidation type="list" allowBlank="1" showInputMessage="1" showErrorMessage="1">
          <x14:formula1>
            <xm:f>Sheet1!$B$36:$B$38</xm:f>
          </x14:formula1>
          <xm:sqref>G17</xm:sqref>
        </x14:dataValidation>
        <x14:dataValidation type="list" allowBlank="1" showInputMessage="1" showErrorMessage="1">
          <x14:formula1>
            <xm:f>Sheet1!$B$39:$B$42</xm:f>
          </x14:formula1>
          <xm:sqref>G18</xm:sqref>
        </x14:dataValidation>
        <x14:dataValidation type="list" allowBlank="1" showInputMessage="1" showErrorMessage="1">
          <x14:formula1>
            <xm:f>Sheet1!$B$43</xm:f>
          </x14:formula1>
          <xm:sqref>G19</xm:sqref>
        </x14:dataValidation>
        <x14:dataValidation type="list" allowBlank="1" showInputMessage="1" showErrorMessage="1">
          <x14:formula1>
            <xm:f>Sheet1!$B$44:$B$45</xm:f>
          </x14:formula1>
          <xm:sqref>G20</xm:sqref>
        </x14:dataValidation>
        <x14:dataValidation type="list" allowBlank="1" showInputMessage="1" showErrorMessage="1">
          <x14:formula1>
            <xm:f>Sheet1!$B$48:$B$49</xm:f>
          </x14:formula1>
          <xm:sqref>G23</xm:sqref>
        </x14:dataValidation>
        <x14:dataValidation type="list" allowBlank="1" showInputMessage="1" showErrorMessage="1">
          <x14:formula1>
            <xm:f>Sheet1!$B$50:$B$51</xm:f>
          </x14:formula1>
          <xm:sqref>G24</xm:sqref>
        </x14:dataValidation>
        <x14:dataValidation type="list" allowBlank="1" showInputMessage="1" showErrorMessage="1">
          <x14:formula1>
            <xm:f>Sheet1!$B$52:$B$53</xm:f>
          </x14:formula1>
          <xm:sqref>G25</xm:sqref>
        </x14:dataValidation>
        <x14:dataValidation type="list" allowBlank="1" showInputMessage="1" showErrorMessage="1">
          <x14:formula1>
            <xm:f>Sheet1!$B$54</xm:f>
          </x14:formula1>
          <xm:sqref>G26</xm:sqref>
        </x14:dataValidation>
        <x14:dataValidation type="list" allowBlank="1" showInputMessage="1" showErrorMessage="1">
          <x14:formula1>
            <xm:f>Sheet1!$B$57:$B$61</xm:f>
          </x14:formula1>
          <xm:sqref>G29</xm:sqref>
        </x14:dataValidation>
        <x14:dataValidation type="list" allowBlank="1" showInputMessage="1" showErrorMessage="1">
          <x14:formula1>
            <xm:f>Sheet1!$B$62:$B$64</xm:f>
          </x14:formula1>
          <xm:sqref>G30</xm:sqref>
        </x14:dataValidation>
        <x14:dataValidation type="list" allowBlank="1" showInputMessage="1" showErrorMessage="1">
          <x14:formula1>
            <xm:f>Sheet1!$B$65:$B$67</xm:f>
          </x14:formula1>
          <xm:sqref>G31</xm:sqref>
        </x14:dataValidation>
        <x14:dataValidation type="list" allowBlank="1" showInputMessage="1" showErrorMessage="1">
          <x14:formula1>
            <xm:f>Sheet1!$B$68:$B$69</xm:f>
          </x14:formula1>
          <xm:sqref>G32</xm:sqref>
        </x14:dataValidation>
        <x14:dataValidation type="list" allowBlank="1" showInputMessage="1" showErrorMessage="1">
          <x14:formula1>
            <xm:f>Sheet1!$B$70:$B$71</xm:f>
          </x14:formula1>
          <xm:sqref>G33</xm:sqref>
        </x14:dataValidation>
        <x14:dataValidation type="list" allowBlank="1" showInputMessage="1" showErrorMessage="1">
          <x14:formula1>
            <xm:f>Sheet1!$B$72:$B$74</xm:f>
          </x14:formula1>
          <xm:sqref>G34</xm:sqref>
        </x14:dataValidation>
        <x14:dataValidation type="list" allowBlank="1" showInputMessage="1" showErrorMessage="1">
          <x14:formula1>
            <xm:f>Sheet1!$B$75:$B$77</xm:f>
          </x14:formula1>
          <xm:sqref>G35</xm:sqref>
        </x14:dataValidation>
        <x14:dataValidation type="list" allowBlank="1" showInputMessage="1" showErrorMessage="1">
          <x14:formula1>
            <xm:f>Sheet1!$B$78:$B$80</xm:f>
          </x14:formula1>
          <xm:sqref>G36</xm:sqref>
        </x14:dataValidation>
        <x14:dataValidation type="list" allowBlank="1" showInputMessage="1" showErrorMessage="1">
          <x14:formula1>
            <xm:f>Sheet1!$B$81:$B$83</xm:f>
          </x14:formula1>
          <xm:sqref>G37</xm:sqref>
        </x14:dataValidation>
        <x14:dataValidation type="list" allowBlank="1" showInputMessage="1" showErrorMessage="1">
          <x14:formula1>
            <xm:f>Sheet1!$B$84:$B$86</xm:f>
          </x14:formula1>
          <xm:sqref>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80" zoomScaleNormal="80" workbookViewId="0">
      <pane ySplit="5" topLeftCell="A6" activePane="bottomLeft" state="frozen"/>
      <selection pane="bottomLeft" activeCell="D7" sqref="D7"/>
    </sheetView>
  </sheetViews>
  <sheetFormatPr defaultRowHeight="15" x14ac:dyDescent="0.25"/>
  <cols>
    <col min="1" max="1" width="17" customWidth="1"/>
    <col min="2" max="2" width="43.28515625" customWidth="1"/>
    <col min="3" max="5" width="18.42578125" customWidth="1"/>
    <col min="6" max="6" width="11.140625" customWidth="1"/>
    <col min="7" max="7" width="12.28515625" customWidth="1"/>
    <col min="8" max="8" width="16.7109375" customWidth="1"/>
  </cols>
  <sheetData>
    <row r="1" spans="1:8" ht="16.5" x14ac:dyDescent="0.25">
      <c r="A1" s="63" t="s">
        <v>215</v>
      </c>
      <c r="B1" s="63"/>
      <c r="C1" s="63"/>
      <c r="D1" s="63"/>
      <c r="E1" s="63"/>
      <c r="F1" s="63"/>
      <c r="G1" s="63"/>
      <c r="H1" s="63"/>
    </row>
    <row r="2" spans="1:8" ht="18" x14ac:dyDescent="0.25">
      <c r="A2" s="47" t="s">
        <v>218</v>
      </c>
      <c r="B2" s="68">
        <f>'Appendix B Response Workbook'!B2:D2</f>
        <v>0</v>
      </c>
      <c r="C2" s="68"/>
      <c r="D2" s="46"/>
      <c r="E2" s="46"/>
      <c r="F2" s="46"/>
      <c r="G2" s="46"/>
      <c r="H2" s="46"/>
    </row>
    <row r="3" spans="1:8" ht="22.15" customHeight="1" x14ac:dyDescent="0.25">
      <c r="A3" s="64" t="s">
        <v>219</v>
      </c>
      <c r="B3" s="64"/>
      <c r="C3" s="64"/>
      <c r="D3" s="64"/>
      <c r="E3" s="64"/>
      <c r="F3" s="64"/>
      <c r="G3" s="64"/>
      <c r="H3" s="64"/>
    </row>
    <row r="4" spans="1:8" ht="27.6" customHeight="1" x14ac:dyDescent="0.25">
      <c r="A4" s="65"/>
      <c r="B4" s="65"/>
      <c r="C4" s="65"/>
      <c r="D4" s="65"/>
      <c r="E4" s="65"/>
      <c r="F4" s="65"/>
      <c r="G4" s="65"/>
      <c r="H4" s="65"/>
    </row>
    <row r="5" spans="1:8" ht="48" thickBot="1" x14ac:dyDescent="0.3">
      <c r="A5" s="45" t="s">
        <v>22</v>
      </c>
      <c r="B5" s="45" t="s">
        <v>23</v>
      </c>
      <c r="C5" s="45" t="s">
        <v>26</v>
      </c>
    </row>
    <row r="6" spans="1:8" ht="91.9" customHeight="1" thickBot="1" x14ac:dyDescent="0.3">
      <c r="A6" s="23" t="s">
        <v>68</v>
      </c>
      <c r="B6" s="24" t="s">
        <v>149</v>
      </c>
      <c r="C6" s="18">
        <f>'Appendix B Response Workbook'!L15</f>
        <v>0</v>
      </c>
    </row>
    <row r="7" spans="1:8" ht="90.6" customHeight="1" thickBot="1" x14ac:dyDescent="0.3">
      <c r="A7" s="23" t="s">
        <v>73</v>
      </c>
      <c r="B7" s="24" t="s">
        <v>150</v>
      </c>
      <c r="C7" s="19">
        <f>'Appendix B Response Workbook'!L16</f>
        <v>0</v>
      </c>
    </row>
    <row r="8" spans="1:8" ht="79.150000000000006" customHeight="1" thickBot="1" x14ac:dyDescent="0.3">
      <c r="A8" s="23" t="s">
        <v>81</v>
      </c>
      <c r="B8" s="24" t="s">
        <v>152</v>
      </c>
      <c r="C8" s="19">
        <f>'Appendix B Response Workbook'!L18</f>
        <v>0</v>
      </c>
    </row>
    <row r="9" spans="1:8" ht="71.45" customHeight="1" x14ac:dyDescent="0.25">
      <c r="A9" s="25" t="s">
        <v>113</v>
      </c>
      <c r="B9" s="26" t="s">
        <v>166</v>
      </c>
      <c r="C9" s="19">
        <f>'Appendix B Response Workbook'!L32</f>
        <v>0</v>
      </c>
    </row>
    <row r="11" spans="1:8" ht="19.5" thickBot="1" x14ac:dyDescent="0.35">
      <c r="A11" s="66" t="s">
        <v>24</v>
      </c>
      <c r="B11" s="67"/>
      <c r="C11" s="67"/>
      <c r="D11" s="67"/>
      <c r="E11" s="67"/>
    </row>
    <row r="12" spans="1:8" ht="72" customHeight="1" thickBot="1" x14ac:dyDescent="0.3">
      <c r="A12" s="20" t="s">
        <v>25</v>
      </c>
      <c r="B12" s="20" t="s">
        <v>28</v>
      </c>
      <c r="C12" s="20" t="s">
        <v>29</v>
      </c>
      <c r="D12" s="20" t="s">
        <v>30</v>
      </c>
      <c r="E12" s="20" t="s">
        <v>31</v>
      </c>
    </row>
  </sheetData>
  <sortState ref="A5:C10">
    <sortCondition ref="A5:A10"/>
  </sortState>
  <mergeCells count="4">
    <mergeCell ref="A1:H1"/>
    <mergeCell ref="A3:H4"/>
    <mergeCell ref="A11:E11"/>
    <mergeCell ref="B2:C2"/>
  </mergeCells>
  <conditionalFormatting sqref="A6:A7">
    <cfRule type="duplicateValues" dxfId="2" priority="4"/>
  </conditionalFormatting>
  <conditionalFormatting sqref="A8">
    <cfRule type="duplicateValues" dxfId="1" priority="3"/>
  </conditionalFormatting>
  <conditionalFormatting sqref="A9">
    <cfRule type="duplicateValues" dxfId="0" priority="1"/>
  </conditionalFormatting>
  <pageMargins left="0.7" right="0.7" top="0.75" bottom="0.75" header="0.3" footer="0.3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workbookViewId="0">
      <selection activeCell="H27" sqref="H27"/>
    </sheetView>
  </sheetViews>
  <sheetFormatPr defaultRowHeight="15" x14ac:dyDescent="0.25"/>
  <cols>
    <col min="1" max="1" width="10.28515625" bestFit="1" customWidth="1"/>
  </cols>
  <sheetData>
    <row r="1" spans="1:2" x14ac:dyDescent="0.25">
      <c r="A1" s="70" t="s">
        <v>32</v>
      </c>
      <c r="B1" t="s">
        <v>33</v>
      </c>
    </row>
    <row r="2" spans="1:2" x14ac:dyDescent="0.25">
      <c r="A2" s="71"/>
      <c r="B2" t="s">
        <v>34</v>
      </c>
    </row>
    <row r="3" spans="1:2" x14ac:dyDescent="0.25">
      <c r="A3" s="72"/>
      <c r="B3" t="s">
        <v>35</v>
      </c>
    </row>
    <row r="4" spans="1:2" x14ac:dyDescent="0.25">
      <c r="A4" s="69" t="s">
        <v>36</v>
      </c>
      <c r="B4" t="s">
        <v>37</v>
      </c>
    </row>
    <row r="5" spans="1:2" x14ac:dyDescent="0.25">
      <c r="A5" s="69"/>
      <c r="B5" t="s">
        <v>38</v>
      </c>
    </row>
    <row r="6" spans="1:2" x14ac:dyDescent="0.25">
      <c r="A6" s="21" t="s">
        <v>39</v>
      </c>
      <c r="B6" t="s">
        <v>40</v>
      </c>
    </row>
    <row r="7" spans="1:2" x14ac:dyDescent="0.25">
      <c r="A7" s="21" t="s">
        <v>41</v>
      </c>
      <c r="B7" t="s">
        <v>42</v>
      </c>
    </row>
    <row r="8" spans="1:2" x14ac:dyDescent="0.25">
      <c r="A8" s="69" t="s">
        <v>43</v>
      </c>
      <c r="B8" t="s">
        <v>44</v>
      </c>
    </row>
    <row r="9" spans="1:2" x14ac:dyDescent="0.25">
      <c r="A9" s="69"/>
      <c r="B9" t="s">
        <v>45</v>
      </c>
    </row>
    <row r="10" spans="1:2" x14ac:dyDescent="0.25">
      <c r="A10" s="69"/>
      <c r="B10" t="s">
        <v>46</v>
      </c>
    </row>
    <row r="11" spans="1:2" x14ac:dyDescent="0.25">
      <c r="A11" s="69"/>
      <c r="B11" t="s">
        <v>47</v>
      </c>
    </row>
    <row r="12" spans="1:2" x14ac:dyDescent="0.25">
      <c r="A12" s="69"/>
      <c r="B12" t="s">
        <v>48</v>
      </c>
    </row>
    <row r="13" spans="1:2" x14ac:dyDescent="0.25">
      <c r="A13" s="69"/>
      <c r="B13" t="s">
        <v>49</v>
      </c>
    </row>
    <row r="14" spans="1:2" x14ac:dyDescent="0.25">
      <c r="A14" s="69" t="s">
        <v>50</v>
      </c>
      <c r="B14" t="s">
        <v>51</v>
      </c>
    </row>
    <row r="15" spans="1:2" x14ac:dyDescent="0.25">
      <c r="A15" s="69"/>
      <c r="B15" t="s">
        <v>52</v>
      </c>
    </row>
    <row r="16" spans="1:2" x14ac:dyDescent="0.25">
      <c r="A16" s="69"/>
      <c r="B16" t="s">
        <v>53</v>
      </c>
    </row>
    <row r="17" spans="1:2" x14ac:dyDescent="0.25">
      <c r="A17" s="69"/>
      <c r="B17" t="s">
        <v>54</v>
      </c>
    </row>
    <row r="18" spans="1:2" x14ac:dyDescent="0.25">
      <c r="A18" s="69"/>
      <c r="B18" t="s">
        <v>55</v>
      </c>
    </row>
    <row r="19" spans="1:2" x14ac:dyDescent="0.25">
      <c r="A19" s="70" t="s">
        <v>56</v>
      </c>
      <c r="B19" t="s">
        <v>57</v>
      </c>
    </row>
    <row r="20" spans="1:2" x14ac:dyDescent="0.25">
      <c r="A20" s="71"/>
      <c r="B20" t="s">
        <v>58</v>
      </c>
    </row>
    <row r="21" spans="1:2" x14ac:dyDescent="0.25">
      <c r="A21" s="72"/>
      <c r="B21" t="s">
        <v>59</v>
      </c>
    </row>
    <row r="22" spans="1:2" x14ac:dyDescent="0.25">
      <c r="A22" s="21" t="s">
        <v>60</v>
      </c>
      <c r="B22" t="s">
        <v>61</v>
      </c>
    </row>
    <row r="23" spans="1:2" x14ac:dyDescent="0.25">
      <c r="A23" s="21"/>
      <c r="B23" t="s">
        <v>62</v>
      </c>
    </row>
    <row r="24" spans="1:2" x14ac:dyDescent="0.25">
      <c r="A24" s="21"/>
      <c r="B24" t="s">
        <v>63</v>
      </c>
    </row>
    <row r="25" spans="1:2" x14ac:dyDescent="0.25">
      <c r="A25" s="69" t="s">
        <v>64</v>
      </c>
      <c r="B25" t="s">
        <v>65</v>
      </c>
    </row>
    <row r="26" spans="1:2" x14ac:dyDescent="0.25">
      <c r="A26" s="69"/>
      <c r="B26" t="s">
        <v>66</v>
      </c>
    </row>
    <row r="27" spans="1:2" x14ac:dyDescent="0.25">
      <c r="A27" s="69"/>
      <c r="B27" t="s">
        <v>67</v>
      </c>
    </row>
    <row r="28" spans="1:2" x14ac:dyDescent="0.25">
      <c r="A28" s="69" t="s">
        <v>68</v>
      </c>
      <c r="B28" t="s">
        <v>69</v>
      </c>
    </row>
    <row r="29" spans="1:2" x14ac:dyDescent="0.25">
      <c r="A29" s="69"/>
      <c r="B29" t="s">
        <v>70</v>
      </c>
    </row>
    <row r="30" spans="1:2" x14ac:dyDescent="0.25">
      <c r="A30" s="69"/>
      <c r="B30" t="s">
        <v>71</v>
      </c>
    </row>
    <row r="31" spans="1:2" x14ac:dyDescent="0.25">
      <c r="A31" s="69"/>
      <c r="B31" t="s">
        <v>72</v>
      </c>
    </row>
    <row r="32" spans="1:2" x14ac:dyDescent="0.25">
      <c r="A32" s="69" t="s">
        <v>73</v>
      </c>
      <c r="B32" t="s">
        <v>74</v>
      </c>
    </row>
    <row r="33" spans="1:2" x14ac:dyDescent="0.25">
      <c r="A33" s="69"/>
      <c r="B33" t="s">
        <v>70</v>
      </c>
    </row>
    <row r="34" spans="1:2" x14ac:dyDescent="0.25">
      <c r="A34" s="69"/>
      <c r="B34" t="s">
        <v>75</v>
      </c>
    </row>
    <row r="35" spans="1:2" x14ac:dyDescent="0.25">
      <c r="A35" s="69"/>
      <c r="B35" t="s">
        <v>76</v>
      </c>
    </row>
    <row r="36" spans="1:2" x14ac:dyDescent="0.25">
      <c r="A36" s="69" t="s">
        <v>77</v>
      </c>
      <c r="B36" t="s">
        <v>78</v>
      </c>
    </row>
    <row r="37" spans="1:2" x14ac:dyDescent="0.25">
      <c r="A37" s="69"/>
      <c r="B37" t="s">
        <v>79</v>
      </c>
    </row>
    <row r="38" spans="1:2" x14ac:dyDescent="0.25">
      <c r="A38" s="69"/>
      <c r="B38" t="s">
        <v>80</v>
      </c>
    </row>
    <row r="39" spans="1:2" x14ac:dyDescent="0.25">
      <c r="A39" s="69" t="s">
        <v>81</v>
      </c>
      <c r="B39" t="s">
        <v>82</v>
      </c>
    </row>
    <row r="40" spans="1:2" x14ac:dyDescent="0.25">
      <c r="A40" s="69"/>
      <c r="B40" t="s">
        <v>70</v>
      </c>
    </row>
    <row r="41" spans="1:2" x14ac:dyDescent="0.25">
      <c r="A41" s="69"/>
      <c r="B41" t="s">
        <v>83</v>
      </c>
    </row>
    <row r="42" spans="1:2" x14ac:dyDescent="0.25">
      <c r="A42" s="69"/>
      <c r="B42" t="s">
        <v>84</v>
      </c>
    </row>
    <row r="43" spans="1:2" x14ac:dyDescent="0.25">
      <c r="A43" s="21" t="s">
        <v>85</v>
      </c>
      <c r="B43" t="s">
        <v>86</v>
      </c>
    </row>
    <row r="44" spans="1:2" x14ac:dyDescent="0.25">
      <c r="A44" s="69" t="s">
        <v>87</v>
      </c>
      <c r="B44" t="s">
        <v>88</v>
      </c>
    </row>
    <row r="45" spans="1:2" x14ac:dyDescent="0.25">
      <c r="A45" s="69"/>
      <c r="B45" t="s">
        <v>89</v>
      </c>
    </row>
    <row r="46" spans="1:2" x14ac:dyDescent="0.25">
      <c r="A46" s="21" t="s">
        <v>90</v>
      </c>
      <c r="B46" t="s">
        <v>91</v>
      </c>
    </row>
    <row r="47" spans="1:2" x14ac:dyDescent="0.25">
      <c r="A47" s="21" t="s">
        <v>92</v>
      </c>
      <c r="B47" t="s">
        <v>91</v>
      </c>
    </row>
    <row r="48" spans="1:2" x14ac:dyDescent="0.25">
      <c r="A48" s="69" t="s">
        <v>93</v>
      </c>
      <c r="B48" t="s">
        <v>88</v>
      </c>
    </row>
    <row r="49" spans="1:2" x14ac:dyDescent="0.25">
      <c r="A49" s="69"/>
      <c r="B49" t="s">
        <v>89</v>
      </c>
    </row>
    <row r="50" spans="1:2" x14ac:dyDescent="0.25">
      <c r="A50" s="69" t="s">
        <v>94</v>
      </c>
      <c r="B50" t="s">
        <v>88</v>
      </c>
    </row>
    <row r="51" spans="1:2" x14ac:dyDescent="0.25">
      <c r="A51" s="69"/>
      <c r="B51" t="s">
        <v>89</v>
      </c>
    </row>
    <row r="52" spans="1:2" x14ac:dyDescent="0.25">
      <c r="A52" s="69" t="s">
        <v>95</v>
      </c>
      <c r="B52" t="s">
        <v>88</v>
      </c>
    </row>
    <row r="53" spans="1:2" x14ac:dyDescent="0.25">
      <c r="A53" s="69"/>
      <c r="B53" t="s">
        <v>89</v>
      </c>
    </row>
    <row r="54" spans="1:2" x14ac:dyDescent="0.25">
      <c r="A54" s="21" t="s">
        <v>96</v>
      </c>
      <c r="B54" t="s">
        <v>89</v>
      </c>
    </row>
    <row r="55" spans="1:2" x14ac:dyDescent="0.25">
      <c r="A55" s="21" t="s">
        <v>97</v>
      </c>
      <c r="B55" t="s">
        <v>91</v>
      </c>
    </row>
    <row r="56" spans="1:2" x14ac:dyDescent="0.25">
      <c r="A56" s="21" t="s">
        <v>98</v>
      </c>
      <c r="B56" t="s">
        <v>91</v>
      </c>
    </row>
    <row r="57" spans="1:2" x14ac:dyDescent="0.25">
      <c r="A57" s="70" t="s">
        <v>99</v>
      </c>
      <c r="B57" t="s">
        <v>100</v>
      </c>
    </row>
    <row r="58" spans="1:2" x14ac:dyDescent="0.25">
      <c r="A58" s="71"/>
      <c r="B58" t="s">
        <v>101</v>
      </c>
    </row>
    <row r="59" spans="1:2" x14ac:dyDescent="0.25">
      <c r="A59" s="71"/>
      <c r="B59" t="s">
        <v>102</v>
      </c>
    </row>
    <row r="60" spans="1:2" x14ac:dyDescent="0.25">
      <c r="A60" s="71"/>
      <c r="B60" t="s">
        <v>103</v>
      </c>
    </row>
    <row r="61" spans="1:2" x14ac:dyDescent="0.25">
      <c r="A61" s="72"/>
      <c r="B61" t="s">
        <v>104</v>
      </c>
    </row>
    <row r="62" spans="1:2" x14ac:dyDescent="0.25">
      <c r="A62" s="69" t="s">
        <v>105</v>
      </c>
      <c r="B62" t="s">
        <v>106</v>
      </c>
    </row>
    <row r="63" spans="1:2" x14ac:dyDescent="0.25">
      <c r="A63" s="69"/>
      <c r="B63" t="s">
        <v>107</v>
      </c>
    </row>
    <row r="64" spans="1:2" x14ac:dyDescent="0.25">
      <c r="A64" s="69"/>
      <c r="B64" t="s">
        <v>108</v>
      </c>
    </row>
    <row r="65" spans="1:2" x14ac:dyDescent="0.25">
      <c r="A65" s="69" t="s">
        <v>109</v>
      </c>
      <c r="B65" t="s">
        <v>110</v>
      </c>
    </row>
    <row r="66" spans="1:2" x14ac:dyDescent="0.25">
      <c r="A66" s="69"/>
      <c r="B66" t="s">
        <v>111</v>
      </c>
    </row>
    <row r="67" spans="1:2" x14ac:dyDescent="0.25">
      <c r="A67" s="69"/>
      <c r="B67" t="s">
        <v>112</v>
      </c>
    </row>
    <row r="68" spans="1:2" x14ac:dyDescent="0.25">
      <c r="A68" s="69" t="s">
        <v>113</v>
      </c>
      <c r="B68" t="s">
        <v>114</v>
      </c>
    </row>
    <row r="69" spans="1:2" x14ac:dyDescent="0.25">
      <c r="A69" s="69"/>
      <c r="B69" t="s">
        <v>115</v>
      </c>
    </row>
    <row r="70" spans="1:2" x14ac:dyDescent="0.25">
      <c r="A70" s="69" t="s">
        <v>116</v>
      </c>
      <c r="B70" t="s">
        <v>117</v>
      </c>
    </row>
    <row r="71" spans="1:2" x14ac:dyDescent="0.25">
      <c r="A71" s="69"/>
      <c r="B71" t="s">
        <v>118</v>
      </c>
    </row>
    <row r="72" spans="1:2" x14ac:dyDescent="0.25">
      <c r="A72" s="69" t="s">
        <v>119</v>
      </c>
      <c r="B72" t="s">
        <v>120</v>
      </c>
    </row>
    <row r="73" spans="1:2" x14ac:dyDescent="0.25">
      <c r="A73" s="69"/>
      <c r="B73" t="s">
        <v>121</v>
      </c>
    </row>
    <row r="74" spans="1:2" x14ac:dyDescent="0.25">
      <c r="A74" s="69"/>
      <c r="B74" t="s">
        <v>122</v>
      </c>
    </row>
    <row r="75" spans="1:2" x14ac:dyDescent="0.25">
      <c r="A75" s="69" t="s">
        <v>123</v>
      </c>
      <c r="B75" t="s">
        <v>124</v>
      </c>
    </row>
    <row r="76" spans="1:2" x14ac:dyDescent="0.25">
      <c r="A76" s="69"/>
      <c r="B76" t="s">
        <v>125</v>
      </c>
    </row>
    <row r="77" spans="1:2" x14ac:dyDescent="0.25">
      <c r="A77" s="69"/>
      <c r="B77" t="s">
        <v>126</v>
      </c>
    </row>
    <row r="78" spans="1:2" x14ac:dyDescent="0.25">
      <c r="A78" s="69" t="s">
        <v>127</v>
      </c>
      <c r="B78" t="s">
        <v>128</v>
      </c>
    </row>
    <row r="79" spans="1:2" x14ac:dyDescent="0.25">
      <c r="A79" s="69"/>
      <c r="B79" t="s">
        <v>129</v>
      </c>
    </row>
    <row r="80" spans="1:2" x14ac:dyDescent="0.25">
      <c r="A80" s="69"/>
      <c r="B80" t="s">
        <v>130</v>
      </c>
    </row>
    <row r="81" spans="1:2" x14ac:dyDescent="0.25">
      <c r="A81" s="69" t="s">
        <v>131</v>
      </c>
      <c r="B81" t="s">
        <v>132</v>
      </c>
    </row>
    <row r="82" spans="1:2" x14ac:dyDescent="0.25">
      <c r="A82" s="69"/>
      <c r="B82" t="s">
        <v>133</v>
      </c>
    </row>
    <row r="83" spans="1:2" x14ac:dyDescent="0.25">
      <c r="A83" s="69"/>
      <c r="B83" t="s">
        <v>134</v>
      </c>
    </row>
    <row r="84" spans="1:2" x14ac:dyDescent="0.25">
      <c r="A84" s="73" t="s">
        <v>135</v>
      </c>
      <c r="B84" t="s">
        <v>136</v>
      </c>
    </row>
    <row r="85" spans="1:2" x14ac:dyDescent="0.25">
      <c r="A85" s="73"/>
      <c r="B85" t="s">
        <v>137</v>
      </c>
    </row>
    <row r="86" spans="1:2" x14ac:dyDescent="0.25">
      <c r="A86" s="73"/>
      <c r="B86" t="s">
        <v>138</v>
      </c>
    </row>
  </sheetData>
  <mergeCells count="24">
    <mergeCell ref="A84:A86"/>
    <mergeCell ref="A50:A51"/>
    <mergeCell ref="A52:A53"/>
    <mergeCell ref="A57:A61"/>
    <mergeCell ref="A62:A64"/>
    <mergeCell ref="A65:A67"/>
    <mergeCell ref="A68:A69"/>
    <mergeCell ref="A70:A71"/>
    <mergeCell ref="A72:A74"/>
    <mergeCell ref="A75:A77"/>
    <mergeCell ref="A78:A80"/>
    <mergeCell ref="A81:A83"/>
    <mergeCell ref="A48:A49"/>
    <mergeCell ref="A1:A3"/>
    <mergeCell ref="A4:A5"/>
    <mergeCell ref="A8:A13"/>
    <mergeCell ref="A14:A18"/>
    <mergeCell ref="A19:A21"/>
    <mergeCell ref="A25:A27"/>
    <mergeCell ref="A28:A31"/>
    <mergeCell ref="A32:A35"/>
    <mergeCell ref="A36:A38"/>
    <mergeCell ref="A39:A42"/>
    <mergeCell ref="A44:A4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dbc0f4-2d3d-44b3-9905-25b4807b1361">EV5DVUR6RRZR-52-7112</_dlc_DocId>
    <_dlc_DocIdUrl xmlns="53dbc0f4-2d3d-44b3-9905-25b4807b1361">
      <Url>http://internalweb/finance/supply/pba/_layouts/DocIdRedir.aspx?ID=EV5DVUR6RRZR-52-7112</Url>
      <Description>EV5DVUR6RRZR-52-7112</Description>
    </_dlc_DocIdUrl>
    <contract_x0020_document xmlns="c0086056-5044-4a33-b29f-c75672ab2bba">false</contract_x0020_document>
    <Spec_x0020__x0023_ xmlns="c0086056-5044-4a33-b29f-c75672ab2bba">537</Spec_x0020__x0023_>
    <Doc_x0020_Type xmlns="c0086056-5044-4a33-b29f-c75672ab2bba">Appendix B Bid Workbook</Doc_x0020_Type>
    <SRC xmlns="c0086056-5044-4a33-b29f-c75672ab2bb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3772EEED56B64DB33CE9A12DD24AAF" ma:contentTypeVersion="20" ma:contentTypeDescription="Create a new document." ma:contentTypeScope="" ma:versionID="9544f6a3cb817b234824223923ebc81c">
  <xsd:schema xmlns:xsd="http://www.w3.org/2001/XMLSchema" xmlns:xs="http://www.w3.org/2001/XMLSchema" xmlns:p="http://schemas.microsoft.com/office/2006/metadata/properties" xmlns:ns2="c0086056-5044-4a33-b29f-c75672ab2bba" xmlns:ns3="53dbc0f4-2d3d-44b3-9905-25b4807b1361" targetNamespace="http://schemas.microsoft.com/office/2006/metadata/properties" ma:root="true" ma:fieldsID="4f86811d7396120c320afdc26ece40c4" ns2:_="" ns3:_="">
    <xsd:import namespace="c0086056-5044-4a33-b29f-c75672ab2bba"/>
    <xsd:import namespace="53dbc0f4-2d3d-44b3-9905-25b4807b1361"/>
    <xsd:element name="properties">
      <xsd:complexType>
        <xsd:sequence>
          <xsd:element name="documentManagement">
            <xsd:complexType>
              <xsd:all>
                <xsd:element ref="ns2:Spec_x0020__x0023_"/>
                <xsd:element ref="ns2:Spec_x0020__x0023__x003a_Title" minOccurs="0"/>
                <xsd:element ref="ns2:SRC" minOccurs="0"/>
                <xsd:element ref="ns2:SRC_x003a_SRC_x0020_Date" minOccurs="0"/>
                <xsd:element ref="ns2:Doc_x0020_Type" minOccurs="0"/>
                <xsd:element ref="ns3:_dlc_DocId" minOccurs="0"/>
                <xsd:element ref="ns3:_dlc_DocIdUrl" minOccurs="0"/>
                <xsd:element ref="ns3:_dlc_DocIdPersistId" minOccurs="0"/>
                <xsd:element ref="ns2:contract_x0020_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86056-5044-4a33-b29f-c75672ab2bba" elementFormDefault="qualified">
    <xsd:import namespace="http://schemas.microsoft.com/office/2006/documentManagement/types"/>
    <xsd:import namespace="http://schemas.microsoft.com/office/infopath/2007/PartnerControls"/>
    <xsd:element name="Spec_x0020__x0023_" ma:index="8" ma:displayName="Spec #" ma:list="{989978d3-375c-4095-8921-005722c9e125}" ma:internalName="Spec_x0020__x0023_" ma:readOnly="false" ma:showField="Spec_x0020__x0023_">
      <xsd:simpleType>
        <xsd:restriction base="dms:Lookup"/>
      </xsd:simpleType>
    </xsd:element>
    <xsd:element name="Spec_x0020__x0023__x003a_Title" ma:index="9" nillable="true" ma:displayName="Spec #:Title" ma:list="{989978d3-375c-4095-8921-005722c9e125}" ma:internalName="Spec_x0020__x0023__x003a_Title" ma:readOnly="true" ma:showField="Title" ma:web="51e60e36-79d5-490a-984c-849376fc4e29">
      <xsd:simpleType>
        <xsd:restriction base="dms:Lookup"/>
      </xsd:simpleType>
    </xsd:element>
    <xsd:element name="SRC" ma:index="10" nillable="true" ma:displayName="SRC" ma:list="{989978d3-375c-4095-8921-005722c9e125}" ma:internalName="SRC" ma:readOnly="false" ma:showField="SRC_x0020_Date">
      <xsd:simpleType>
        <xsd:restriction base="dms:Lookup"/>
      </xsd:simpleType>
    </xsd:element>
    <xsd:element name="SRC_x003a_SRC_x0020_Date" ma:index="11" nillable="true" ma:displayName="SRC:SRC Date" ma:list="{989978d3-375c-4095-8921-005722c9e125}" ma:internalName="SRC_x003a_SRC_x0020_Date" ma:readOnly="true" ma:showField="SRC_x0020_Date" ma:web="51e60e36-79d5-490a-984c-849376fc4e29">
      <xsd:simpleType>
        <xsd:restriction base="dms:Lookup"/>
      </xsd:simpleType>
    </xsd:element>
    <xsd:element name="Doc_x0020_Type" ma:index="12" nillable="true" ma:displayName="Doc Type" ma:format="Dropdown" ma:internalName="Doc_x0020_Type">
      <xsd:simpleType>
        <xsd:restriction base="dms:Choice">
          <xsd:enumeration value="Advertisement AffidavitIFB or RFP"/>
          <xsd:enumeration value="Appendix A Technical Specification"/>
          <xsd:enumeration value="Appendix B JSEB firm Form"/>
          <xsd:enumeration value="Appendix B Subcontractor Form"/>
          <xsd:enumeration value="Appendix B Demolition Debris Form"/>
          <xsd:enumeration value="Appendix B Min Qualification Form"/>
          <xsd:enumeration value="Appendix B Bid Form / Proposal Form"/>
          <xsd:enumeration value="Appendix B Bid Workbook"/>
          <xsd:enumeration value="Appendix B Other forms"/>
          <xsd:enumeration value="Appendix C Other Bid / Proposal documentation"/>
          <xsd:enumeration value="Addendum"/>
          <xsd:enumeration value="Addendum 1"/>
          <xsd:enumeration value="Addendum 2"/>
          <xsd:enumeration value="Addendum 3"/>
          <xsd:enumeration value="Addendum 4"/>
          <xsd:enumeration value="Addendum 5"/>
          <xsd:enumeration value="Addendum 6"/>
          <xsd:enumeration value="Addendum 7"/>
          <xsd:enumeration value="Addendum 8"/>
          <xsd:enumeration value="Addendum 9"/>
          <xsd:enumeration value="Addendum 10"/>
          <xsd:enumeration value="Addendum 11"/>
          <xsd:enumeration value="Appendix A Drawings"/>
          <xsd:enumeration value="BAFO Request"/>
          <xsd:enumeration value="BAFO Response"/>
          <xsd:enumeration value="Bid Tab"/>
          <xsd:enumeration value="Contract Risk Assessment"/>
          <xsd:enumeration value="Cover Sheet"/>
          <xsd:enumeration value="Disqualification letter Bid/RFP"/>
          <xsd:enumeration value="Evaluation Matrix Form as Solicited"/>
          <xsd:enumeration value="Evaluation Matrix Results from Evaluators"/>
          <xsd:enumeration value="Evaluation Matrix Summary Approved by Manager"/>
          <xsd:enumeration value="Evaluation Matrix Summary Post public meeting CCNA"/>
          <xsd:enumeration value="Mailing List"/>
          <xsd:enumeration value="Other Documents"/>
          <xsd:enumeration value="Other Documents (Post Opening Date)"/>
          <xsd:enumeration value="Pre-Bid Attendee's Form"/>
          <xsd:enumeration value="Presentation / Negotiation Agenda"/>
          <xsd:enumeration value="Presentation by Supplier"/>
          <xsd:enumeration value="Presentation Notes on Suppliers"/>
          <xsd:enumeration value="Procurement Questionnaire"/>
          <xsd:enumeration value="Protest From Supplier to JEA"/>
          <xsd:enumeration value="Protest Response from JEA"/>
          <xsd:enumeration value="Public Meeting Notice / Agenda"/>
          <xsd:enumeration value="Public Meeting Attendees form"/>
          <xsd:enumeration value="Reference Document-not for posting"/>
          <xsd:enumeration value="Request for Qualification"/>
          <xsd:enumeration value="Solicitation"/>
          <xsd:enumeration value="Solicitation PDF"/>
          <xsd:enumeration value="Sourcing Plan"/>
          <xsd:enumeration value="Supplier Clarification Request"/>
          <xsd:enumeration value="Supplier Correspondence"/>
          <xsd:enumeration value="Supplier Bid Withdrawal email, Letter"/>
          <xsd:enumeration value="Supplier No Bid Letter email"/>
          <xsd:enumeration value="Vendor Performance"/>
        </xsd:restriction>
      </xsd:simpleType>
    </xsd:element>
    <xsd:element name="contract_x0020_document" ma:index="16" nillable="true" ma:displayName="Selected for email" ma:default="0" ma:description="Check if the document is a part of the Conformed Contract Document" ma:internalName="contract_x0020_documen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bc0f4-2d3d-44b3-9905-25b4807b1361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061729-EAF7-4981-8199-336BE26B407B}">
  <ds:schemaRefs>
    <ds:schemaRef ds:uri="http://www.w3.org/XML/1998/namespace"/>
    <ds:schemaRef ds:uri="http://purl.org/dc/elements/1.1/"/>
    <ds:schemaRef ds:uri="53dbc0f4-2d3d-44b3-9905-25b4807b1361"/>
    <ds:schemaRef ds:uri="c0086056-5044-4a33-b29f-c75672ab2bba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51AF9D4-BCD8-414F-9CCA-C6C4605462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41EBFB-9695-4B50-8DB5-B64914B54DC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04D5A23-FC71-459B-87AA-B97FE8AD35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086056-5044-4a33-b29f-c75672ab2bba"/>
    <ds:schemaRef ds:uri="53dbc0f4-2d3d-44b3-9905-25b4807b13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Appendix B Response Workbook</vt:lpstr>
      <vt:lpstr>Lead Time Items</vt:lpstr>
      <vt:lpstr>Sheet1</vt:lpstr>
      <vt:lpstr>'Appendix B Response Workbook'!Print_Area</vt:lpstr>
      <vt:lpstr>'Appendix B Response Workbook'!Print_Titles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Keeler, Jessica C.</dc:creator>
  <cp:lastModifiedBy>Wenberg, Karen W. (Randstad)</cp:lastModifiedBy>
  <cp:lastPrinted>2016-06-08T13:11:44Z</cp:lastPrinted>
  <dcterms:created xsi:type="dcterms:W3CDTF">2015-05-28T20:09:37Z</dcterms:created>
  <dcterms:modified xsi:type="dcterms:W3CDTF">2016-07-05T18:45:20Z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0x010100E13772EEED56B64DB33CE9A12DD24AAF</vt:lpwstr>
  </property>
  <property fmtid="{D5CDD505-2E9C-101B-9397-08002B2CF9AE}" pid="3" name="_dlc_DocIdItemGuid">
    <vt:lpwstr>bbf48ccf-5ef8-449d-bdf1-9cc745db770c</vt:lpwstr>
  </property>
</Properties>
</file>